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5" activeTab="0"/>
  </bookViews>
  <sheets>
    <sheet name="Перечень на утв." sheetId="1" r:id="rId1"/>
    <sheet name="Приложение 2" sheetId="2" r:id="rId2"/>
    <sheet name="Кол-во услуг" sheetId="3" r:id="rId3"/>
  </sheets>
  <definedNames>
    <definedName name="_xlnm._FilterDatabase" localSheetId="1" hidden="1">'Приложение 2'!$W$8:$W$87</definedName>
    <definedName name="Excel_BuiltIn_Print_Area_1_1">('Приложение 2'!$A$3:$D$87,'Приложение 2'!$A$3:$D$87)</definedName>
    <definedName name="Excel_BuiltIn_Print_Area_1_1_1">('Приложение 2'!$A$3:$D$87,'Приложение 2'!$A$3:$H$87)</definedName>
    <definedName name="Excel_BuiltIn_Print_Area_1_1_1_1">'Перечень на утв.'!$A$1:$E$91</definedName>
    <definedName name="Excel_BuiltIn_Print_Area_1_1_1_1_1">'Перечень на утв.'!$A$1:$E$91</definedName>
    <definedName name="Excel_BuiltIn_Print_Area_2_1">'Приложение 2'!$A$3:$C$87</definedName>
    <definedName name="Excel_BuiltIn_Print_Area_2_1_1">'Приложение 2'!$A$3:$E$87</definedName>
    <definedName name="Excel_BuiltIn_Print_Area_2_1_1_1">'Приложение 2'!$A$3:$E$87</definedName>
    <definedName name="Excel_BuiltIn_Print_Area_2_1_1_1_1">#REF!</definedName>
    <definedName name="Excel_BuiltIn_Print_Titles_1_1">'Приложение 2'!$7:$8</definedName>
    <definedName name="Excel_BuiltIn_Print_Titles_2_1">'Приложение 2'!#REF!</definedName>
    <definedName name="_xlnm.Print_Titles" localSheetId="0">'Перечень на утв.'!$12:$12</definedName>
    <definedName name="_xlnm.Print_Titles" localSheetId="1">'Приложение 2'!$6:$8</definedName>
    <definedName name="_xlnm.Print_Area" localSheetId="2">'Кол-во услуг'!$A$1:$O$11</definedName>
    <definedName name="_xlnm.Print_Area" localSheetId="0">'Перечень на утв.'!$A$1:$E$101</definedName>
    <definedName name="_xlnm.Print_Area" localSheetId="1">'Приложение 2'!$A$1:$W$97</definedName>
  </definedNames>
  <calcPr fullCalcOnLoad="1"/>
</workbook>
</file>

<file path=xl/sharedStrings.xml><?xml version="1.0" encoding="utf-8"?>
<sst xmlns="http://schemas.openxmlformats.org/spreadsheetml/2006/main" count="322" uniqueCount="205">
  <si>
    <t>2012 год</t>
  </si>
  <si>
    <t>Старооскольского городского округа</t>
  </si>
  <si>
    <t>Перечень</t>
  </si>
  <si>
    <t>№ п/п</t>
  </si>
  <si>
    <t>2011 год</t>
  </si>
  <si>
    <t>Отклонение</t>
  </si>
  <si>
    <t>Прибыль (убыток), руб.</t>
  </si>
  <si>
    <t>Рента-бельность, %</t>
  </si>
  <si>
    <t>Тариф без НДС</t>
  </si>
  <si>
    <t>Себестои-мость</t>
  </si>
  <si>
    <t>Прибыль (убыток)</t>
  </si>
  <si>
    <t>руб.</t>
  </si>
  <si>
    <t>%</t>
  </si>
  <si>
    <t>Занятия по дополнительным образовательным программам в общеобразовательных учреждениях:</t>
  </si>
  <si>
    <t>- русский язык</t>
  </si>
  <si>
    <t>- математика</t>
  </si>
  <si>
    <t>- химия</t>
  </si>
  <si>
    <t>- физика</t>
  </si>
  <si>
    <t>- биология</t>
  </si>
  <si>
    <t>- история</t>
  </si>
  <si>
    <t>- обществознание</t>
  </si>
  <si>
    <t>- иностранный язык</t>
  </si>
  <si>
    <t>- информатика</t>
  </si>
  <si>
    <t>1.1</t>
  </si>
  <si>
    <t>при наполняемости группы 10 учеников</t>
  </si>
  <si>
    <t>ученико-час</t>
  </si>
  <si>
    <t>1.2</t>
  </si>
  <si>
    <t>при наполняемости группы 15 учеников</t>
  </si>
  <si>
    <t>1.3</t>
  </si>
  <si>
    <t>при наполняемости группы 20 учеников</t>
  </si>
  <si>
    <t>1.4</t>
  </si>
  <si>
    <t>при наполняемости группы 25 учеников</t>
  </si>
  <si>
    <t>Занятия по специальным курсам в образовательных учреждениях:</t>
  </si>
  <si>
    <t>- хореография</t>
  </si>
  <si>
    <t>- изобразительная деятельность</t>
  </si>
  <si>
    <t>- художественно-эстетическая деятельность</t>
  </si>
  <si>
    <t>при наполняемости группы 10 детей</t>
  </si>
  <si>
    <t>при наполняемости группы 15 детей</t>
  </si>
  <si>
    <t>при наполняемости группы 20 детей</t>
  </si>
  <si>
    <t>курс</t>
  </si>
  <si>
    <t>посещение</t>
  </si>
  <si>
    <t>Наименование управления предприятия, учреждения</t>
  </si>
  <si>
    <t>2009  год</t>
  </si>
  <si>
    <t>2010  год</t>
  </si>
  <si>
    <t>Управление образования</t>
  </si>
  <si>
    <t>ВСЕГО</t>
  </si>
  <si>
    <t>Единица измерения</t>
  </si>
  <si>
    <t>Тариф без НДС, руб.</t>
  </si>
  <si>
    <t>Себестои-мость, руб.</t>
  </si>
  <si>
    <t>- литература</t>
  </si>
  <si>
    <t xml:space="preserve"> - обучение компьютерной грамоте</t>
  </si>
  <si>
    <t>Примечание</t>
  </si>
  <si>
    <t>ч</t>
  </si>
  <si>
    <t>Причины превышения уровня инфляции</t>
  </si>
  <si>
    <t>МБОУ "Лицей №3", МАОУ "СОШ №24 с углубленным изучением отдельных предметов"</t>
  </si>
  <si>
    <t>- изобразительное искусство</t>
  </si>
  <si>
    <t>Темп роста, %</t>
  </si>
  <si>
    <t>ежедневно с 7-00 ч до 15-00 ч</t>
  </si>
  <si>
    <t>Разовое посещение групповых занятий по теннису (с тренером):</t>
  </si>
  <si>
    <t>для детей до 16 лет (время занятия – 1 час)</t>
  </si>
  <si>
    <t>занятие</t>
  </si>
  <si>
    <t>для детей до 16 лет (время занятия – 1,5 часа)</t>
  </si>
  <si>
    <t>для взрослых (время занятия – 1,5 часа)</t>
  </si>
  <si>
    <t>Групповые занятия по теннису для детей до 16 лет с тренером (8 занятий, время занятия - 1 час)</t>
  </si>
  <si>
    <t>абонемент</t>
  </si>
  <si>
    <t>Групповые занятия по теннису с тренером (8 занятий, время занятия – 1,5 часа):</t>
  </si>
  <si>
    <t>для детей до 16 лет</t>
  </si>
  <si>
    <t>для взрослых</t>
  </si>
  <si>
    <t>ежедневно с 15-00 ч до 23-00 ч</t>
  </si>
  <si>
    <t>МБОУ ДОД СДЮСШОР "Золотые перчатки"</t>
  </si>
  <si>
    <t>- риторика</t>
  </si>
  <si>
    <t>- черчение</t>
  </si>
  <si>
    <t>Занятия по дополнительным образовательным программам в дошкольных образовательных учреждениях:</t>
  </si>
  <si>
    <t>Посещение группы кратковременного пребывания (в вечернее время 2 часа) в дошкольных образовательных учреждениях</t>
  </si>
  <si>
    <t xml:space="preserve"> - иностранный язык</t>
  </si>
  <si>
    <t>Абсолютное отклонение к 2012 г. (гр.4-гр.3)</t>
  </si>
  <si>
    <t>низкий ценовой разрыв</t>
  </si>
  <si>
    <t>Средне годовой темп роста тарифа, %</t>
  </si>
  <si>
    <t>Новые</t>
  </si>
  <si>
    <t>Действую-щие</t>
  </si>
  <si>
    <t>Количество исключенных  из Перечня на 2013 год</t>
  </si>
  <si>
    <t>Приложение 1</t>
  </si>
  <si>
    <t>понедельник-суббота с 15-00 ч до 23-00 ч</t>
  </si>
  <si>
    <t>воскресенье с 15-00 ч до 23-00 ч</t>
  </si>
  <si>
    <t>Количество платных услуг и работ муниципальных учреждений и предприятий Старооскольского городского округа для населения за 2012-2013 гг.</t>
  </si>
  <si>
    <t>Старооскольского городского округа для населения</t>
  </si>
  <si>
    <t>Тариф, руб.</t>
  </si>
  <si>
    <t>Тариф , предла-гаемый на утв., руб.</t>
  </si>
  <si>
    <t>с 01.01.2013</t>
  </si>
  <si>
    <t>Обучение в группе раннего эстетического развития для детей от 5 до 9 лет</t>
  </si>
  <si>
    <t>МБОУ ДОД "ДХШ"</t>
  </si>
  <si>
    <t>Обучение в студии дизайна для лиц старше 18 лет</t>
  </si>
  <si>
    <t>Обучение в студии живописи и графики для детей от 5 до 9 лет и для лиц старше 18 лет</t>
  </si>
  <si>
    <t>Темп роста,%</t>
  </si>
  <si>
    <t>Обучение детей плаванию (в режиме выходного дня) в дошкольных образовательных учреждениях при наполняемости группы 10 детей для детей от 3 до 5 лет</t>
  </si>
  <si>
    <t>Индивидуальные занятия с учителем-логопедом в дошкольных образовательных учреждениях для детей от 5 до 7 лет</t>
  </si>
  <si>
    <t>Индивидуальная тренировка по теннису на закрытом корте для детей до 16 лет (с тренером)</t>
  </si>
  <si>
    <t>Индивидуальная тренировка по теннису на закрытом корте для взрослых (с тренером):</t>
  </si>
  <si>
    <t>Индивидуальная тренировка по теннису на закрытом корте для взрослых (без тренера):</t>
  </si>
  <si>
    <t>Индивидуальная тренировка по теннису на закрытом корте для детей до 16 лет (без тренера)</t>
  </si>
  <si>
    <t>Индивидуальная тренировка по теннису на открытом корте для взрослых (с тренером):</t>
  </si>
  <si>
    <t>Индивидуальная тренировка по теннису на открытом корте для детей до 16 лет (с тренером)</t>
  </si>
  <si>
    <t>Индивидуальная тренировка по теннису на открытом корте для взрослых (без тренера):</t>
  </si>
  <si>
    <t>Индивидуальная тренировка по теннису на открытом корте для детей до 16 лет (без тренера)</t>
  </si>
  <si>
    <t>Обучение в группе народных промыслов для детей от 5 до 9 лет</t>
  </si>
  <si>
    <t>2013-2014 учебный год</t>
  </si>
  <si>
    <t>2014-2015 учебный год</t>
  </si>
  <si>
    <t>МБОУ "ООШ №2", МБОУ "Лицей №3", МБОУ "СОШ №5 с углубленным изучением отдельных предметов", МБОУ "ООШ №6", МБОУ "СОШ №11", МБОУ "Средняя общеобразовательная школа №12 с углубленным изучением отдельных предметов", МБОУ "СОШ №14" имени А.М. Мамонова, МБОУ "ООШ №15", МБОУ "СОШ №16 с углубленным изучением отдельных предметов", МБОУ "ООШ №17", МБОУ "Гимназия №18", МБОУ "СОШ №19 с углубленным изучением отдельных предметов", МБОУ "СОШ №20 с углубленным изучением отдельных предметов", МБОУ "Средняя общеобразовательная школа №21", МБОУ "ООШ №22», МАОУ "СОШ №24 с углубленным изучением отдельных предметов", МБОУ "ООШ №25", МБОУ "СОШ №27 с углубленным изучением отдельных предметов", МБОУ "СОШ №28 с углубленным изучением отдельных предметов имени А.А. Угарова", МБОУ "СОШ №30", МБОУ "НОШ №31", МАОУ "СОШ №33 с углубленным изучением отдельных предметов", МБОУ "СОШ №34 с углубленным изучением отдельных предметов", МБОУ "ООШ №36",  МАОУ "СОШ №40", МБОУ "Основная общеобразовательная Каплинская школа"</t>
  </si>
  <si>
    <t xml:space="preserve"> - научно-техническая деятельность</t>
  </si>
  <si>
    <t xml:space="preserve"> - естественнонаучная деятельность</t>
  </si>
  <si>
    <t xml:space="preserve"> - эколого-биологическая деятельность</t>
  </si>
  <si>
    <t>от «___» _________ 2014 года  № _____</t>
  </si>
  <si>
    <t>МБДОУ детский сад №10 "Светлячок", МАДОУ детский сад №11 "Звездочка", МБДОУ детский сад №14 "Солнышко", МБДОУ детский сад  №19 "Родничок", МБДОУ детский сад  №20 "Калинка", МБДОУ детский сад №21 "Сказка", МБДОУ  детский сад  №22 "Улыбка", МБДОУ ЦРР детский сад №31 "Журавлик", МБДОУ детский сад №33 "Снежанка", МБДОУ детский сад №37, МБДОУ детский сад №40 "Золотая рыбка", МБДОУ детский сад №42 "Малинка", МБДОУ детский сад №44 "Золушка", МБДОУ детский сад №45 "Росинка", МБДОУ детский сад № 46  "Вишенка", МАДОУ детский сад №47 "Лесовичок", МБДОУ детский сад №52 "Ласточка", МБДОУ детский сад №61 "Семицветик", МБДОУ детский сад №62 "Золотой улей", МБДОУ  детский сад №63 "Машенька", МБДОУ детский сад №64 "Искорка", МБДОУ детский сад №66 "Журавушка", МАДОУ детский сад №69 "Ладушки", МБДОУ детский сад №71 "Почемучка", МБДОУ детский сад №72 "Акварель", МАДОУ детский сад №73 "Мишутка"</t>
  </si>
  <si>
    <t>МБОУ ДОД "ДШИ № 2"</t>
  </si>
  <si>
    <t>- подготовительные занятия для будущих первоклассников</t>
  </si>
  <si>
    <t>Подготовка водителей транспортных средств категории "В" (с учетом стоимости ГСМ) (возраст старше 18 лет)</t>
  </si>
  <si>
    <t>МАОУ "СОШ №24 с углубленным изучением отдельных предметов"</t>
  </si>
  <si>
    <t xml:space="preserve"> МАДОУ детский сад №11 "Звездочка"</t>
  </si>
  <si>
    <t>Тариф с 01.01.2013, руб.</t>
  </si>
  <si>
    <t>Тариф с 01.09.2014, руб.</t>
  </si>
  <si>
    <t>МАДОУ детский сад №73 "Мишутка"</t>
  </si>
  <si>
    <t>с 01.09.2014</t>
  </si>
  <si>
    <t>Количество  услуг</t>
  </si>
  <si>
    <t>МБОУ "СОШ №27 с углубленным изучением отдельных предметов", МБОУ "СОШ №28 с углубленным изучением отдельных предметов имени А.А. Угарова", МБОУ "СОШ №30", МБОУ "НОШ №31", МАОУ "СОШ №33 с углубленным изучением отдельных предметов", МБОУ "СОШ №34 с углубленным изучением отдельных предметов", МБОУ "ООШ №36",  МАОУ "СОШ №40", МБОУ "Основная общеобразовательная Каплинская школа"</t>
  </si>
  <si>
    <t>МБОУ "ООШ №2", МБОУ "Лицей №3", МБОУ "СОШ №5 с углубленным изучением отдельных предметов", МБОУ "ООШ №6", МБОУ "СОШ №11", МБОУ "Средняя общеобразовательная школа №12 с углубленным изучением отдельных предметов", МБОУ "СОШ №14" имени А.М. Мамонова, МБОУ "ООШ №15", МБОУ "СОШ №16 с углубленным изучением отдельных предметов", МБОУ "ООШ №17", МБОУ "Гимназия №18", МБОУ "СОШ №19 с углубленным изучением отдельных предметов", МБОУ "СОШ №20 с углубленным изучением отдельных предметов", МБОУ "Средняя общеобразовательная школа №21", МБОУ "ООШ №22», МАОУ "СОШ №24 с углубленным изучением отдельных предметов", МБОУ "ООШ №25",</t>
  </si>
  <si>
    <r>
      <t xml:space="preserve">МБДОУ детский сад №3 "Теремок", МАДОУ детский сад №11 "Звездочка", МБДОУ детский сад №15 "Дюймовочка",  МБДОУ детский сад  №19 "Родничок", МБДОУ детский сад  №20 "Калинка", МБДОУ </t>
    </r>
    <r>
      <rPr>
        <sz val="12.5"/>
        <rFont val="Times New Roman"/>
        <family val="1"/>
      </rPr>
      <t>детский сад  №21 "Сказка", МБДОУ детский сад №22 "Улыбка", МБДОУ детский сад №24 "Березка", МБДОУ детский сад №37, МБДОУ детский сад №40 "Золотая рыбка", МБДОУ детский сад №44 "Золушка", МАДОУ детский сад №69 "Ладушки", МАДОУ детский сад №73 "Мишутка"</t>
    </r>
  </si>
  <si>
    <t>Обучение в группе раннего эстетического развития для детей от 5 до 7 лет</t>
  </si>
  <si>
    <t>Обучение в группе сольного пения для детей от 6 до 14 лет</t>
  </si>
  <si>
    <t>Обучение в группе эстрадного вокала для детей от 6 до 14 лет</t>
  </si>
  <si>
    <t>Обучение в группе по классу гитара для детей от 6 до 14 лет</t>
  </si>
  <si>
    <t>Обучение в группе декоративно-прикладного творчества для детей от 8 до 10 лет</t>
  </si>
  <si>
    <t>Обучение в группе хореографии для детей от 7 до 9 лет</t>
  </si>
  <si>
    <t>Приложение</t>
  </si>
  <si>
    <t>МБДОУ детский сад №3 "Теремок", МАДОУ детский сад №11 "Звездочка", МБДОУ детский сад №15 "Дюймовочка",  МБДОУ детский сад  №19 "Родничок", МБДОУ детский сад  №20 "Калинка", МБДОУ детский сад  №21 "Сказка",  МБДОУ детский сад №22 "Улыбка", МБДОУ детский сад №24 "Березка", МБДОУ детский сад №37, МБДОУ детский сад №40 "Золотая рыбка", МБДОУ детский сад №44 "Золушка", МАДОУ детский сад №69 "Ладушки", МАДОУ детский сад №73 "Мишутка"</t>
  </si>
  <si>
    <t xml:space="preserve"> МБДОУ детский сад №37, МБДОУ детский сад №40 "Золотая рыбка", МБДОУ детский сад №42 "Малинка", МБДОУ детский сад №44 "Золушка", МБДОУ детский сад №45 "Росинка", МБДОУ детский сад № 46  "Вишенка", МАДОУ детский сад №47 "Лесовичок", МБДОУ детский сад №52 "Ласточка", МБДОУ детский сад №61 "Семицветик", МБДОУ детский сад №62 "Золотой улей", МБДОУ  детский сад №63 "Машенька", МБДОУ детский сад №64 "Искорка", МБДОУ детский сад №66 "Журавушка", МАДОУ детский сад №69 "Ладушки", МБДОУ детский сад №71 "Почемучка", МБДОУ детский сад №72 "Акварель", МАДОУ детский сад №73 "Мишутка"</t>
  </si>
  <si>
    <t>МБДОУ детский сад №10 "Светлячок", МАДОУ детский сад №11 "Звездочка", МБДОУ детский сад №14 "Солнышко", МБДОУ детский сад  №19 "Родничок", МБДОУ детский сад  №20 "Калинка", МБДОУ детский сад №21 "Сказка", МБДОУ  детский сад  №22 "Улыбка",  МБДОУ ЦРР детский сад №31 "Журавлик", МБДОУ детский сад №33 "Снежанка",</t>
  </si>
  <si>
    <t>1</t>
  </si>
  <si>
    <t>2</t>
  </si>
  <si>
    <t>2.1</t>
  </si>
  <si>
    <t>2.2</t>
  </si>
  <si>
    <t>2.3</t>
  </si>
  <si>
    <t>3</t>
  </si>
  <si>
    <t>3.1</t>
  </si>
  <si>
    <t>3.2</t>
  </si>
  <si>
    <t>3.3</t>
  </si>
  <si>
    <t>5</t>
  </si>
  <si>
    <t>6</t>
  </si>
  <si>
    <t>7</t>
  </si>
  <si>
    <t>8.1</t>
  </si>
  <si>
    <t>8.2</t>
  </si>
  <si>
    <t>9</t>
  </si>
  <si>
    <t>10</t>
  </si>
  <si>
    <t>10.1</t>
  </si>
  <si>
    <t>10.2</t>
  </si>
  <si>
    <t>10.3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</si>
  <si>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</si>
  <si>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</si>
  <si>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</si>
  <si>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</si>
  <si>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</si>
  <si>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</si>
  <si>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</si>
  <si>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</si>
  <si>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</si>
  <si>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</si>
  <si>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</si>
  <si>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</si>
  <si>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</si>
  <si>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4</t>
  </si>
  <si>
    <t>8.3</t>
  </si>
  <si>
    <t>12.1</t>
  </si>
  <si>
    <t>12.2</t>
  </si>
  <si>
    <t>14.1</t>
  </si>
  <si>
    <t>14.2</t>
  </si>
  <si>
    <t>16.1</t>
  </si>
  <si>
    <t>16.2</t>
  </si>
  <si>
    <t>16.3</t>
  </si>
  <si>
    <t>18.1</t>
  </si>
  <si>
    <t>18.2</t>
  </si>
  <si>
    <t>24</t>
  </si>
  <si>
    <t>25</t>
  </si>
  <si>
    <t>26</t>
  </si>
  <si>
    <t>27</t>
  </si>
  <si>
    <t>28</t>
  </si>
  <si>
    <t>29</t>
  </si>
  <si>
    <t>30</t>
  </si>
  <si>
    <t>Стоимость места в номере:</t>
  </si>
  <si>
    <t>2, 3 местный</t>
  </si>
  <si>
    <t>койко-сутки</t>
  </si>
  <si>
    <t>4 местный</t>
  </si>
  <si>
    <t>многоместный</t>
  </si>
  <si>
    <t>МБОУ ДОД СДЮСШОР № 1</t>
  </si>
  <si>
    <t>19.1</t>
  </si>
  <si>
    <t>19.2</t>
  </si>
  <si>
    <t>30.1</t>
  </si>
  <si>
    <t>30.2</t>
  </si>
  <si>
    <t>30.3</t>
  </si>
  <si>
    <t>тарифов на услуги муниципальных образовательных учреждений</t>
  </si>
  <si>
    <t>Наименование услуги</t>
  </si>
  <si>
    <t xml:space="preserve">Наименование муниципального образовательного  учреждения </t>
  </si>
  <si>
    <t>Сравнительный анализ тарифов на услуги муниципальных образовательных учреждений</t>
  </si>
  <si>
    <t>Прокат теннисной ракетки:</t>
  </si>
  <si>
    <t>ед.</t>
  </si>
  <si>
    <t xml:space="preserve">Приложение </t>
  </si>
  <si>
    <t>к решению Совета депутатов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</si>
</sst>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3"/>
      <name val="Arial"/>
      <family val="2"/>
    </font>
    <font>
      <sz val="13"/>
      <name val="Calibri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.5"/>
      <name val="Times New Roman"/>
      <family val="1"/>
    </font>
    <font>
      <sz val="12.5"/>
      <name val="Times New Roman"/>
      <family val="1"/>
    </font>
    <font>
      <b/>
      <sz val="10"/>
      <color indexed="10"/>
      <name val="Times New Roman"/>
      <family val="1"/>
    </font>
    <font>
      <sz val="13"/>
      <color indexed="40"/>
      <name val="Times New Roman"/>
      <family val="1"/>
    </font>
    <font>
      <sz val="11"/>
      <color indexed="40"/>
      <name val="Times New Roman"/>
      <family val="1"/>
    </font>
    <font>
      <b/>
      <sz val="13"/>
      <color indexed="40"/>
      <name val="Times New Roman"/>
      <family val="1"/>
    </font>
    <font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3"/>
      <color rgb="FF00B0F0"/>
      <name val="Times New Roman"/>
      <family val="1"/>
    </font>
    <font>
      <sz val="11"/>
      <color rgb="FF00B0F0"/>
      <name val="Times New Roman"/>
      <family val="1"/>
    </font>
    <font>
      <b/>
      <sz val="13"/>
      <color rgb="FF00B0F0"/>
      <name val="Times New Roman"/>
      <family val="1"/>
    </font>
    <font>
      <sz val="10"/>
      <color rgb="FF00B0F0"/>
      <name val="Times New Roman"/>
      <family val="1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 style="hair">
        <color rgb="FF00000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rgb="FF000000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/>
      <bottom style="hair"/>
    </border>
    <border>
      <left style="hair">
        <color indexed="8"/>
      </left>
      <right style="hair"/>
      <top style="hair">
        <color rgb="FF000000"/>
      </top>
      <bottom/>
    </border>
    <border>
      <left style="hair">
        <color indexed="8"/>
      </left>
      <right style="hair"/>
      <top/>
      <bottom/>
    </border>
    <border>
      <left/>
      <right/>
      <top/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indexed="8"/>
      </left>
      <right style="hair"/>
      <top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hair">
        <color indexed="8"/>
      </right>
      <top/>
      <bottom style="hair"/>
    </border>
    <border>
      <left style="hair">
        <color indexed="8"/>
      </left>
      <right style="hair">
        <color indexed="8"/>
      </right>
      <top style="hair">
        <color rgb="FF000000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2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4" fontId="60" fillId="0" borderId="13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6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center" wrapText="1"/>
    </xf>
    <xf numFmtId="2" fontId="11" fillId="0" borderId="0" xfId="0" applyNumberFormat="1" applyFont="1" applyFill="1" applyAlignment="1">
      <alignment horizontal="left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left" vertical="top"/>
    </xf>
    <xf numFmtId="49" fontId="4" fillId="0" borderId="15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15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64" fontId="15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/>
    </xf>
    <xf numFmtId="4" fontId="1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49" fontId="4" fillId="0" borderId="25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2" fontId="4" fillId="0" borderId="25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2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164" fontId="1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61" fillId="0" borderId="15" xfId="0" applyNumberFormat="1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0" fontId="61" fillId="0" borderId="15" xfId="0" applyFont="1" applyBorder="1" applyAlignment="1">
      <alignment horizontal="center" vertical="top" wrapText="1"/>
    </xf>
    <xf numFmtId="2" fontId="62" fillId="0" borderId="13" xfId="0" applyNumberFormat="1" applyFont="1" applyFill="1" applyBorder="1" applyAlignment="1">
      <alignment horizontal="center" vertical="top"/>
    </xf>
    <xf numFmtId="164" fontId="62" fillId="0" borderId="13" xfId="0" applyNumberFormat="1" applyFont="1" applyFill="1" applyBorder="1" applyAlignment="1">
      <alignment horizontal="center" vertical="top"/>
    </xf>
    <xf numFmtId="2" fontId="61" fillId="0" borderId="15" xfId="0" applyNumberFormat="1" applyFont="1" applyFill="1" applyBorder="1" applyAlignment="1">
      <alignment horizontal="center" vertical="top" wrapText="1"/>
    </xf>
    <xf numFmtId="164" fontId="63" fillId="0" borderId="13" xfId="0" applyNumberFormat="1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62" fillId="0" borderId="13" xfId="0" applyNumberFormat="1" applyFont="1" applyBorder="1" applyAlignment="1">
      <alignment horizontal="center" vertical="top" wrapText="1"/>
    </xf>
    <xf numFmtId="2" fontId="64" fillId="0" borderId="0" xfId="0" applyNumberFormat="1" applyFont="1" applyFill="1" applyAlignment="1">
      <alignment horizontal="left"/>
    </xf>
    <xf numFmtId="164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49" fontId="61" fillId="0" borderId="15" xfId="0" applyNumberFormat="1" applyFont="1" applyFill="1" applyBorder="1" applyAlignment="1">
      <alignment horizontal="center" vertical="top"/>
    </xf>
    <xf numFmtId="0" fontId="61" fillId="0" borderId="15" xfId="0" applyFont="1" applyFill="1" applyBorder="1" applyAlignment="1">
      <alignment horizontal="left" vertical="top" wrapText="1"/>
    </xf>
    <xf numFmtId="2" fontId="62" fillId="0" borderId="15" xfId="0" applyNumberFormat="1" applyFont="1" applyFill="1" applyBorder="1" applyAlignment="1">
      <alignment horizontal="center" vertical="top"/>
    </xf>
    <xf numFmtId="164" fontId="62" fillId="0" borderId="15" xfId="0" applyNumberFormat="1" applyFont="1" applyFill="1" applyBorder="1" applyAlignment="1">
      <alignment horizontal="center" vertical="top"/>
    </xf>
    <xf numFmtId="164" fontId="65" fillId="0" borderId="15" xfId="0" applyNumberFormat="1" applyFont="1" applyFill="1" applyBorder="1" applyAlignment="1">
      <alignment/>
    </xf>
    <xf numFmtId="164" fontId="63" fillId="0" borderId="15" xfId="0" applyNumberFormat="1" applyFont="1" applyFill="1" applyBorder="1" applyAlignment="1">
      <alignment horizontal="center" vertical="top"/>
    </xf>
    <xf numFmtId="0" fontId="64" fillId="0" borderId="0" xfId="0" applyFont="1" applyFill="1" applyAlignment="1">
      <alignment/>
    </xf>
    <xf numFmtId="0" fontId="61" fillId="0" borderId="13" xfId="0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NumberFormat="1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2" fontId="6" fillId="0" borderId="13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EE62A"/>
  </sheetPr>
  <dimension ref="A1:E101"/>
  <sheetViews>
    <sheetView tabSelected="1" view="pageBreakPreview" zoomScale="68" zoomScaleSheetLayoutView="68" zoomScalePageLayoutView="0" workbookViewId="0" topLeftCell="A1">
      <selection activeCell="G3" sqref="G3"/>
    </sheetView>
  </sheetViews>
  <sheetFormatPr defaultColWidth="11.57421875" defaultRowHeight="12.75"/>
  <cols>
    <col min="1" max="1" width="10.7109375" style="12" customWidth="1"/>
    <col min="2" max="2" width="31.8515625" style="13" customWidth="1"/>
    <col min="3" max="3" width="10.8515625" style="12" customWidth="1"/>
    <col min="4" max="4" width="10.57421875" style="12" customWidth="1"/>
    <col min="5" max="5" width="28.7109375" style="12" customWidth="1"/>
  </cols>
  <sheetData>
    <row r="1" spans="2:5" ht="18.75">
      <c r="B1" s="64"/>
      <c r="C1" s="65" t="s">
        <v>203</v>
      </c>
      <c r="D1" s="63"/>
      <c r="E1" s="63"/>
    </row>
    <row r="2" spans="2:5" ht="18.75">
      <c r="B2" s="64"/>
      <c r="C2" s="65" t="s">
        <v>204</v>
      </c>
      <c r="D2" s="63"/>
      <c r="E2" s="63"/>
    </row>
    <row r="3" spans="2:5" ht="18.75">
      <c r="B3" s="64"/>
      <c r="C3" s="65" t="s">
        <v>1</v>
      </c>
      <c r="D3" s="63"/>
      <c r="E3" s="63"/>
    </row>
    <row r="4" spans="2:5" ht="18.75">
      <c r="B4" s="64"/>
      <c r="C4" s="65" t="s">
        <v>111</v>
      </c>
      <c r="D4" s="63"/>
      <c r="E4" s="63"/>
    </row>
    <row r="5" spans="2:5" ht="18.75">
      <c r="B5" s="64"/>
      <c r="C5" s="63"/>
      <c r="D5" s="63"/>
      <c r="E5" s="63"/>
    </row>
    <row r="6" spans="2:5" ht="18.75">
      <c r="B6" s="64"/>
      <c r="C6" s="63"/>
      <c r="D6" s="63"/>
      <c r="E6" s="63"/>
    </row>
    <row r="7" spans="1:5" ht="18.75">
      <c r="A7" s="170" t="s">
        <v>2</v>
      </c>
      <c r="B7" s="170"/>
      <c r="C7" s="170"/>
      <c r="D7" s="170"/>
      <c r="E7" s="170"/>
    </row>
    <row r="8" spans="1:5" ht="18.75">
      <c r="A8" s="171" t="s">
        <v>197</v>
      </c>
      <c r="B8" s="171"/>
      <c r="C8" s="171"/>
      <c r="D8" s="171"/>
      <c r="E8" s="171"/>
    </row>
    <row r="9" spans="1:5" ht="18.75">
      <c r="A9" s="172" t="s">
        <v>85</v>
      </c>
      <c r="B9" s="172"/>
      <c r="C9" s="172"/>
      <c r="D9" s="172"/>
      <c r="E9" s="172"/>
    </row>
    <row r="10" spans="1:5" ht="15.75">
      <c r="A10" s="69"/>
      <c r="B10" s="14"/>
      <c r="C10" s="15"/>
      <c r="D10" s="15"/>
      <c r="E10" s="15"/>
    </row>
    <row r="11" spans="1:5" s="19" customFormat="1" ht="63">
      <c r="A11" s="16" t="s">
        <v>3</v>
      </c>
      <c r="B11" s="17" t="s">
        <v>198</v>
      </c>
      <c r="C11" s="110" t="s">
        <v>46</v>
      </c>
      <c r="D11" s="18" t="s">
        <v>86</v>
      </c>
      <c r="E11" s="16" t="s">
        <v>199</v>
      </c>
    </row>
    <row r="12" spans="1:5" s="19" customFormat="1" ht="15.75">
      <c r="A12" s="16">
        <v>1</v>
      </c>
      <c r="B12" s="17">
        <v>2</v>
      </c>
      <c r="C12" s="16">
        <v>3</v>
      </c>
      <c r="D12" s="20">
        <v>4</v>
      </c>
      <c r="E12" s="16">
        <v>5</v>
      </c>
    </row>
    <row r="13" spans="1:5" ht="63">
      <c r="A13" s="22" t="str">
        <f>'Приложение 2'!A9</f>
        <v>1</v>
      </c>
      <c r="B13" s="23" t="str">
        <f>'Приложение 2'!B9</f>
        <v>Занятия по дополнительным образовательным программам в общеобразовательных учреждениях:</v>
      </c>
      <c r="C13" s="22"/>
      <c r="D13" s="24"/>
      <c r="E13" s="173" t="s">
        <v>124</v>
      </c>
    </row>
    <row r="14" spans="1:5" ht="15.75">
      <c r="A14" s="25"/>
      <c r="B14" s="26" t="str">
        <f>'Приложение 2'!B10</f>
        <v>- русский язык</v>
      </c>
      <c r="C14" s="25"/>
      <c r="D14" s="27"/>
      <c r="E14" s="184"/>
    </row>
    <row r="15" spans="1:5" ht="15.75">
      <c r="A15" s="25"/>
      <c r="B15" s="26" t="str">
        <f>'Приложение 2'!B11</f>
        <v>- математика</v>
      </c>
      <c r="C15" s="25"/>
      <c r="D15" s="27"/>
      <c r="E15" s="184"/>
    </row>
    <row r="16" spans="1:5" ht="15.75">
      <c r="A16" s="25"/>
      <c r="B16" s="26" t="str">
        <f>'Приложение 2'!B12</f>
        <v>- химия</v>
      </c>
      <c r="C16" s="25"/>
      <c r="D16" s="27"/>
      <c r="E16" s="184"/>
    </row>
    <row r="17" spans="1:5" ht="15.75">
      <c r="A17" s="25"/>
      <c r="B17" s="26" t="str">
        <f>'Приложение 2'!B13</f>
        <v>- физика</v>
      </c>
      <c r="C17" s="25"/>
      <c r="D17" s="27"/>
      <c r="E17" s="184"/>
    </row>
    <row r="18" spans="1:5" ht="15.75">
      <c r="A18" s="25"/>
      <c r="B18" s="26" t="str">
        <f>'Приложение 2'!B14</f>
        <v>- биология</v>
      </c>
      <c r="C18" s="25"/>
      <c r="D18" s="27"/>
      <c r="E18" s="184"/>
    </row>
    <row r="19" spans="1:5" ht="15.75">
      <c r="A19" s="25"/>
      <c r="B19" s="26" t="str">
        <f>'Приложение 2'!B15</f>
        <v>- история</v>
      </c>
      <c r="C19" s="25"/>
      <c r="D19" s="27"/>
      <c r="E19" s="184"/>
    </row>
    <row r="20" spans="1:5" ht="15.75">
      <c r="A20" s="25"/>
      <c r="B20" s="26" t="str">
        <f>'Приложение 2'!B16</f>
        <v>- обществознание</v>
      </c>
      <c r="C20" s="25"/>
      <c r="D20" s="27"/>
      <c r="E20" s="184"/>
    </row>
    <row r="21" spans="1:5" ht="15.75">
      <c r="A21" s="25"/>
      <c r="B21" s="26" t="str">
        <f>'Приложение 2'!B17</f>
        <v>- иностранный язык</v>
      </c>
      <c r="C21" s="25"/>
      <c r="D21" s="27"/>
      <c r="E21" s="184"/>
    </row>
    <row r="22" spans="1:5" ht="15.75">
      <c r="A22" s="25"/>
      <c r="B22" s="26" t="str">
        <f>'Приложение 2'!B18</f>
        <v>- информатика</v>
      </c>
      <c r="C22" s="25"/>
      <c r="D22" s="27"/>
      <c r="E22" s="184"/>
    </row>
    <row r="23" spans="1:5" ht="15.75">
      <c r="A23" s="25"/>
      <c r="B23" s="26" t="str">
        <f>'Приложение 2'!B19</f>
        <v>- литература</v>
      </c>
      <c r="C23" s="25"/>
      <c r="D23" s="27"/>
      <c r="E23" s="184"/>
    </row>
    <row r="24" spans="1:5" ht="15.75">
      <c r="A24" s="25"/>
      <c r="B24" s="34" t="str">
        <f>'Приложение 2'!B20</f>
        <v>- изобразительное искусство</v>
      </c>
      <c r="C24" s="25"/>
      <c r="D24" s="27"/>
      <c r="E24" s="184"/>
    </row>
    <row r="25" spans="1:5" ht="15.75">
      <c r="A25" s="25"/>
      <c r="B25" s="26" t="str">
        <f>'Приложение 2'!B21</f>
        <v>- риторика</v>
      </c>
      <c r="C25" s="25"/>
      <c r="D25" s="27"/>
      <c r="E25" s="184"/>
    </row>
    <row r="26" spans="1:5" ht="31.5">
      <c r="A26" s="25"/>
      <c r="B26" s="26" t="str">
        <f>'Приложение 2'!B22</f>
        <v>- подготовительные занятия для будущих первоклассников</v>
      </c>
      <c r="C26" s="25"/>
      <c r="D26" s="27"/>
      <c r="E26" s="184"/>
    </row>
    <row r="27" spans="1:5" ht="109.5" customHeight="1">
      <c r="A27" s="21" t="str">
        <f>'Приложение 2'!A23</f>
        <v>1.1</v>
      </c>
      <c r="B27" s="32" t="str">
        <f>'Приложение 2'!B23</f>
        <v>при наполняемости группы 10 учеников</v>
      </c>
      <c r="C27" s="21" t="str">
        <f>'Приложение 2'!C23</f>
        <v>ученико-час</v>
      </c>
      <c r="D27" s="30">
        <f>'Приложение 2'!M23</f>
        <v>25</v>
      </c>
      <c r="E27" s="184"/>
    </row>
    <row r="28" spans="1:5" ht="109.5" customHeight="1">
      <c r="A28" s="21" t="str">
        <f>'Приложение 2'!A24</f>
        <v>1.2</v>
      </c>
      <c r="B28" s="32" t="str">
        <f>'Приложение 2'!B24</f>
        <v>при наполняемости группы 15 учеников</v>
      </c>
      <c r="C28" s="21" t="str">
        <f>'Приложение 2'!C24</f>
        <v>ученико-час</v>
      </c>
      <c r="D28" s="30">
        <f>'Приложение 2'!M24</f>
        <v>19</v>
      </c>
      <c r="E28" s="174"/>
    </row>
    <row r="29" spans="1:5" ht="156" customHeight="1">
      <c r="A29" s="21" t="str">
        <f>'Приложение 2'!A25</f>
        <v>1.3</v>
      </c>
      <c r="B29" s="32" t="str">
        <f>'Приложение 2'!B25</f>
        <v>при наполняемости группы 20 учеников</v>
      </c>
      <c r="C29" s="21" t="str">
        <f>'Приложение 2'!C25</f>
        <v>ученико-час</v>
      </c>
      <c r="D29" s="30">
        <f>'Приложение 2'!M25</f>
        <v>17</v>
      </c>
      <c r="E29" s="173" t="s">
        <v>123</v>
      </c>
    </row>
    <row r="30" spans="1:5" ht="141.75" customHeight="1">
      <c r="A30" s="21" t="str">
        <f>'Приложение 2'!A26</f>
        <v>1.4</v>
      </c>
      <c r="B30" s="32" t="str">
        <f>'Приложение 2'!B26</f>
        <v>при наполняемости группы 25 учеников</v>
      </c>
      <c r="C30" s="21" t="str">
        <f>'Приложение 2'!C26</f>
        <v>ученико-час</v>
      </c>
      <c r="D30" s="30">
        <f>'Приложение 2'!M26</f>
        <v>15</v>
      </c>
      <c r="E30" s="174"/>
    </row>
    <row r="31" spans="1:5" ht="32.25" customHeight="1">
      <c r="A31" s="22" t="str">
        <f>'Приложение 2'!A27</f>
        <v>2</v>
      </c>
      <c r="B31" s="23" t="str">
        <f>'Приложение 2'!B27</f>
        <v>Занятия по специальным курсам в образовательных учреждениях:</v>
      </c>
      <c r="C31" s="22"/>
      <c r="D31" s="24"/>
      <c r="E31" s="181" t="s">
        <v>54</v>
      </c>
    </row>
    <row r="32" spans="1:5" ht="15.75">
      <c r="A32" s="25"/>
      <c r="B32" s="26" t="str">
        <f>'Приложение 2'!B28</f>
        <v>- русский язык</v>
      </c>
      <c r="C32" s="25"/>
      <c r="D32" s="27"/>
      <c r="E32" s="182"/>
    </row>
    <row r="33" spans="1:5" ht="15.75">
      <c r="A33" s="25"/>
      <c r="B33" s="26" t="str">
        <f>'Приложение 2'!B29</f>
        <v>- математика</v>
      </c>
      <c r="C33" s="25"/>
      <c r="D33" s="27"/>
      <c r="E33" s="182"/>
    </row>
    <row r="34" spans="1:5" ht="15.75">
      <c r="A34" s="25"/>
      <c r="B34" s="26" t="str">
        <f>'Приложение 2'!B30</f>
        <v>- химия</v>
      </c>
      <c r="C34" s="25"/>
      <c r="D34" s="27"/>
      <c r="E34" s="182"/>
    </row>
    <row r="35" spans="1:5" ht="15.75">
      <c r="A35" s="25"/>
      <c r="B35" s="26" t="str">
        <f>'Приложение 2'!B31</f>
        <v>- физика</v>
      </c>
      <c r="C35" s="25"/>
      <c r="D35" s="27"/>
      <c r="E35" s="182"/>
    </row>
    <row r="36" spans="1:5" ht="15.75">
      <c r="A36" s="25"/>
      <c r="B36" s="26" t="str">
        <f>'Приложение 2'!B32</f>
        <v>- биология</v>
      </c>
      <c r="C36" s="25"/>
      <c r="D36" s="27"/>
      <c r="E36" s="182"/>
    </row>
    <row r="37" spans="1:5" ht="15.75">
      <c r="A37" s="25"/>
      <c r="B37" s="26" t="str">
        <f>'Приложение 2'!B33</f>
        <v>- черчение</v>
      </c>
      <c r="C37" s="25"/>
      <c r="D37" s="27"/>
      <c r="E37" s="182"/>
    </row>
    <row r="38" spans="1:5" ht="15.75">
      <c r="A38" s="25"/>
      <c r="B38" s="26" t="str">
        <f>'Приложение 2'!B34</f>
        <v>- информатика</v>
      </c>
      <c r="C38" s="25"/>
      <c r="D38" s="27"/>
      <c r="E38" s="182"/>
    </row>
    <row r="39" spans="1:5" ht="15.75">
      <c r="A39" s="25"/>
      <c r="B39" s="34" t="str">
        <f>'Приложение 2'!B35</f>
        <v>- обществознание</v>
      </c>
      <c r="C39" s="25"/>
      <c r="D39" s="27"/>
      <c r="E39" s="182"/>
    </row>
    <row r="40" spans="1:5" ht="31.5">
      <c r="A40" s="21" t="str">
        <f>'Приложение 2'!A36</f>
        <v>2.1</v>
      </c>
      <c r="B40" s="139" t="str">
        <f>'Приложение 2'!B36</f>
        <v>при наполняемости группы 15 учеников</v>
      </c>
      <c r="C40" s="21" t="str">
        <f>'Приложение 2'!C36</f>
        <v>ученико-час</v>
      </c>
      <c r="D40" s="30">
        <f>'Приложение 2'!M36</f>
        <v>40</v>
      </c>
      <c r="E40" s="182"/>
    </row>
    <row r="41" spans="1:5" ht="31.5">
      <c r="A41" s="21" t="str">
        <f>'Приложение 2'!A37</f>
        <v>2.2</v>
      </c>
      <c r="B41" s="32" t="str">
        <f>'Приложение 2'!B37</f>
        <v>при наполняемости группы 20 учеников</v>
      </c>
      <c r="C41" s="21" t="str">
        <f>'Приложение 2'!C37</f>
        <v>ученико-час</v>
      </c>
      <c r="D41" s="30">
        <f>'Приложение 2'!M37</f>
        <v>33</v>
      </c>
      <c r="E41" s="182"/>
    </row>
    <row r="42" spans="1:5" ht="31.5">
      <c r="A42" s="21" t="str">
        <f>'Приложение 2'!A38</f>
        <v>2.3</v>
      </c>
      <c r="B42" s="32" t="str">
        <f>'Приложение 2'!B38</f>
        <v>при наполняемости группы 25 учеников</v>
      </c>
      <c r="C42" s="21" t="str">
        <f>'Приложение 2'!C38</f>
        <v>ученико-час</v>
      </c>
      <c r="D42" s="30">
        <f>'Приложение 2'!M38</f>
        <v>28</v>
      </c>
      <c r="E42" s="183"/>
    </row>
    <row r="43" spans="1:5" ht="62.25" customHeight="1">
      <c r="A43" s="22" t="str">
        <f>'Приложение 2'!A39</f>
        <v>3</v>
      </c>
      <c r="B43" s="33" t="str">
        <f>'Приложение 2'!B39</f>
        <v>Занятия по дополнительным образовательным программам в дошкольных образовательных учреждениях:</v>
      </c>
      <c r="C43" s="22"/>
      <c r="D43" s="24"/>
      <c r="E43" s="177" t="s">
        <v>135</v>
      </c>
    </row>
    <row r="44" spans="1:5" ht="15.75">
      <c r="A44" s="25"/>
      <c r="B44" s="26" t="str">
        <f>'Приложение 2'!B40</f>
        <v>- хореография</v>
      </c>
      <c r="C44" s="25"/>
      <c r="D44" s="27"/>
      <c r="E44" s="178"/>
    </row>
    <row r="45" spans="1:5" ht="17.25" customHeight="1">
      <c r="A45" s="25"/>
      <c r="B45" s="26" t="str">
        <f>'Приложение 2'!B41</f>
        <v>- изобразительная деятельность</v>
      </c>
      <c r="C45" s="25"/>
      <c r="D45" s="27"/>
      <c r="E45" s="178"/>
    </row>
    <row r="46" spans="1:5" ht="31.5">
      <c r="A46" s="25"/>
      <c r="B46" s="26" t="str">
        <f>'Приложение 2'!B42</f>
        <v>- художественно-эстетическая деятельность</v>
      </c>
      <c r="C46" s="25"/>
      <c r="D46" s="27"/>
      <c r="E46" s="178"/>
    </row>
    <row r="47" spans="1:5" ht="31.5">
      <c r="A47" s="25"/>
      <c r="B47" s="26" t="str">
        <f>'Приложение 2'!B43</f>
        <v> - обучение компьютерной грамоте</v>
      </c>
      <c r="C47" s="25"/>
      <c r="D47" s="27"/>
      <c r="E47" s="178"/>
    </row>
    <row r="48" spans="1:5" ht="16.5" customHeight="1">
      <c r="A48" s="25"/>
      <c r="B48" s="26" t="str">
        <f>'Приложение 2'!B44</f>
        <v> - иностранный язык</v>
      </c>
      <c r="C48" s="25"/>
      <c r="D48" s="27"/>
      <c r="E48" s="178"/>
    </row>
    <row r="49" spans="1:5" ht="33" customHeight="1">
      <c r="A49" s="25"/>
      <c r="B49" s="26" t="str">
        <f>'Приложение 2'!B45</f>
        <v> - научно-техническая деятельность</v>
      </c>
      <c r="C49" s="25"/>
      <c r="D49" s="27"/>
      <c r="E49" s="178"/>
    </row>
    <row r="50" spans="1:5" ht="33" customHeight="1">
      <c r="A50" s="28"/>
      <c r="B50" s="31" t="str">
        <f>'Приложение 2'!B46</f>
        <v> - естественнонаучная деятельность</v>
      </c>
      <c r="C50" s="28"/>
      <c r="D50" s="29"/>
      <c r="E50" s="179"/>
    </row>
    <row r="51" spans="1:5" ht="32.25" customHeight="1">
      <c r="A51" s="25"/>
      <c r="B51" s="26" t="str">
        <f>'Приложение 2'!B47</f>
        <v> - эколого-биологическая деятельность</v>
      </c>
      <c r="C51" s="25"/>
      <c r="D51" s="27"/>
      <c r="E51" s="178" t="s">
        <v>134</v>
      </c>
    </row>
    <row r="52" spans="1:5" ht="129" customHeight="1">
      <c r="A52" s="21" t="str">
        <f>'Приложение 2'!A48</f>
        <v>3.1</v>
      </c>
      <c r="B52" s="32" t="str">
        <f>'Приложение 2'!B48</f>
        <v>при наполняемости группы 10 детей</v>
      </c>
      <c r="C52" s="21" t="str">
        <f>'Приложение 2'!C48</f>
        <v>занятие</v>
      </c>
      <c r="D52" s="30">
        <f>'Приложение 2'!M48</f>
        <v>26</v>
      </c>
      <c r="E52" s="178"/>
    </row>
    <row r="53" spans="1:5" ht="129" customHeight="1">
      <c r="A53" s="21" t="str">
        <f>'Приложение 2'!A49</f>
        <v>3.2</v>
      </c>
      <c r="B53" s="32" t="str">
        <f>'Приложение 2'!B49</f>
        <v>при наполняемости группы 15 детей</v>
      </c>
      <c r="C53" s="21" t="str">
        <f>'Приложение 2'!C49</f>
        <v>занятие</v>
      </c>
      <c r="D53" s="30">
        <f>'Приложение 2'!M49</f>
        <v>19</v>
      </c>
      <c r="E53" s="178"/>
    </row>
    <row r="54" spans="1:5" ht="129" customHeight="1">
      <c r="A54" s="21" t="str">
        <f>'Приложение 2'!A50</f>
        <v>3.3</v>
      </c>
      <c r="B54" s="32" t="str">
        <f>'Приложение 2'!B50</f>
        <v>при наполняемости группы 20 детей</v>
      </c>
      <c r="C54" s="21" t="str">
        <f>'Приложение 2'!C50</f>
        <v>занятие</v>
      </c>
      <c r="D54" s="30">
        <f>'Приложение 2'!M50</f>
        <v>17</v>
      </c>
      <c r="E54" s="180"/>
    </row>
    <row r="55" spans="1:5" ht="302.25" customHeight="1">
      <c r="A55" s="21" t="str">
        <f>'Приложение 2'!A51</f>
        <v>4</v>
      </c>
      <c r="B55" s="32" t="str">
        <f>'Приложение 2'!B51</f>
        <v>Индивидуальные занятия с учителем-логопедом в дошкольных образовательных учреждениях для детей от 5 до 7 лет</v>
      </c>
      <c r="C55" s="21" t="str">
        <f>'Приложение 2'!C51</f>
        <v>занятие</v>
      </c>
      <c r="D55" s="30">
        <f>'Приложение 2'!M51</f>
        <v>205</v>
      </c>
      <c r="E55" s="119" t="s">
        <v>133</v>
      </c>
    </row>
    <row r="56" spans="1:5" ht="94.5">
      <c r="A56" s="21" t="str">
        <f>'Приложение 2'!A52</f>
        <v>5</v>
      </c>
      <c r="B56" s="32" t="str">
        <f>'Приложение 2'!B52</f>
        <v>Обучение детей плаванию (в режиме выходного дня) в дошкольных образовательных учреждениях при наполняемости группы 10 детей для детей от 3 до 5 лет</v>
      </c>
      <c r="C56" s="21" t="str">
        <f>'Приложение 2'!C52</f>
        <v>посещение</v>
      </c>
      <c r="D56" s="30">
        <f>'Приложение 2'!M52</f>
        <v>66</v>
      </c>
      <c r="E56" s="115" t="str">
        <f>'Приложение 2'!W52</f>
        <v>МАДОУ детский сад №73 "Мишутка"</v>
      </c>
    </row>
    <row r="57" spans="1:5" ht="81" customHeight="1">
      <c r="A57" s="21" t="str">
        <f>'Приложение 2'!A53</f>
        <v>6</v>
      </c>
      <c r="B57" s="32" t="str">
        <f>'Приложение 2'!B53</f>
        <v>Посещение группы кратковременного пребывания (в вечернее время 2 часа) в дошкольных образовательных учреждениях</v>
      </c>
      <c r="C57" s="21" t="str">
        <f>'Приложение 2'!C53</f>
        <v>посещение</v>
      </c>
      <c r="D57" s="30">
        <f>'Приложение 2'!M53</f>
        <v>204</v>
      </c>
      <c r="E57" s="44" t="str">
        <f>'Приложение 2'!W53</f>
        <v> МАДОУ детский сад №11 "Звездочка"</v>
      </c>
    </row>
    <row r="58" spans="1:5" ht="78.75">
      <c r="A58" s="21" t="str">
        <f>'Приложение 2'!A54</f>
        <v>7</v>
      </c>
      <c r="B58" s="32" t="str">
        <f>'Приложение 2'!B54</f>
        <v>Подготовка водителей транспортных средств категории "В" (с учетом стоимости ГСМ) (возраст старше 18 лет)</v>
      </c>
      <c r="C58" s="21" t="str">
        <f>'Приложение 2'!C54</f>
        <v>курс</v>
      </c>
      <c r="D58" s="30">
        <f>'Приложение 2'!M54</f>
        <v>15060</v>
      </c>
      <c r="E58" s="21" t="str">
        <f>'Приложение 2'!W54</f>
        <v>МАОУ "СОШ №24 с углубленным изучением отдельных предметов"</v>
      </c>
    </row>
    <row r="59" spans="1:5" ht="47.25">
      <c r="A59" s="22">
        <f>'Приложение 2'!A55</f>
        <v>8</v>
      </c>
      <c r="B59" s="32" t="str">
        <f>'Приложение 2'!B55</f>
        <v>Индивидуальная тренировка по теннису на закрытом корте для взрослых (с тренером):</v>
      </c>
      <c r="C59" s="21"/>
      <c r="D59" s="30"/>
      <c r="E59" s="22" t="str">
        <f>'Приложение 2'!W55</f>
        <v>МБОУ ДОД СДЮСШОР "Золотые перчатки"</v>
      </c>
    </row>
    <row r="60" spans="1:5" ht="15.75">
      <c r="A60" s="21" t="str">
        <f>'Приложение 2'!A56</f>
        <v>8.1</v>
      </c>
      <c r="B60" s="32" t="str">
        <f>'Приложение 2'!B56</f>
        <v>ежедневно с 7-00 ч до 15-00 ч</v>
      </c>
      <c r="C60" s="21" t="str">
        <f>'Приложение 2'!C56</f>
        <v>ч</v>
      </c>
      <c r="D60" s="30">
        <f>'Приложение 2'!M56</f>
        <v>950</v>
      </c>
      <c r="E60" s="25"/>
    </row>
    <row r="61" spans="1:5" ht="31.5">
      <c r="A61" s="21" t="str">
        <f>'Приложение 2'!A57</f>
        <v>8.2</v>
      </c>
      <c r="B61" s="32" t="str">
        <f>'Приложение 2'!B57</f>
        <v>понедельник-суббота с 15-00 ч до 23-00 ч</v>
      </c>
      <c r="C61" s="21" t="str">
        <f>'Приложение 2'!C57</f>
        <v>ч</v>
      </c>
      <c r="D61" s="30">
        <f>'Приложение 2'!M57</f>
        <v>1100</v>
      </c>
      <c r="E61" s="25"/>
    </row>
    <row r="62" spans="1:5" ht="31.5">
      <c r="A62" s="21" t="str">
        <f>'Приложение 2'!A58</f>
        <v>8.3</v>
      </c>
      <c r="B62" s="32" t="str">
        <f>'Приложение 2'!B58</f>
        <v>воскресенье с 15-00 ч до 23-00 ч</v>
      </c>
      <c r="C62" s="21" t="str">
        <f>'Приложение 2'!C58</f>
        <v>ч</v>
      </c>
      <c r="D62" s="30">
        <f>'Приложение 2'!M58</f>
        <v>990</v>
      </c>
      <c r="E62" s="25"/>
    </row>
    <row r="63" spans="1:5" ht="47.25" customHeight="1">
      <c r="A63" s="21" t="str">
        <f>'Приложение 2'!A59</f>
        <v>9</v>
      </c>
      <c r="B63" s="32" t="str">
        <f>'Приложение 2'!B59</f>
        <v>Индивидуальная тренировка по теннису на закрытом корте для детей до 16 лет (с тренером)</v>
      </c>
      <c r="C63" s="21" t="str">
        <f>'Приложение 2'!C59</f>
        <v>ч</v>
      </c>
      <c r="D63" s="30">
        <f>'Приложение 2'!M59</f>
        <v>850</v>
      </c>
      <c r="E63" s="25"/>
    </row>
    <row r="64" spans="1:5" ht="47.25">
      <c r="A64" s="22" t="str">
        <f>'Приложение 2'!A60</f>
        <v>10</v>
      </c>
      <c r="B64" s="32" t="str">
        <f>'Приложение 2'!B60</f>
        <v>Индивидуальная тренировка по теннису на закрытом корте для взрослых (без тренера):</v>
      </c>
      <c r="C64" s="21"/>
      <c r="D64" s="30"/>
      <c r="E64" s="25"/>
    </row>
    <row r="65" spans="1:5" ht="15.75">
      <c r="A65" s="21" t="str">
        <f>'Приложение 2'!A61</f>
        <v>10.1</v>
      </c>
      <c r="B65" s="32" t="str">
        <f>'Приложение 2'!B61</f>
        <v>ежедневно с 7-00 ч до 15-00 ч</v>
      </c>
      <c r="C65" s="21" t="str">
        <f>'Приложение 2'!C61</f>
        <v>ч</v>
      </c>
      <c r="D65" s="30">
        <f>'Приложение 2'!M61</f>
        <v>500</v>
      </c>
      <c r="E65" s="25"/>
    </row>
    <row r="66" spans="1:5" ht="31.5">
      <c r="A66" s="21" t="str">
        <f>'Приложение 2'!A62</f>
        <v>10.2</v>
      </c>
      <c r="B66" s="32" t="str">
        <f>'Приложение 2'!B62</f>
        <v>понедельник-суббота с 15-00 ч до 23-00 ч</v>
      </c>
      <c r="C66" s="21" t="str">
        <f>'Приложение 2'!C62</f>
        <v>ч</v>
      </c>
      <c r="D66" s="30">
        <f>'Приложение 2'!M62</f>
        <v>680</v>
      </c>
      <c r="E66" s="25"/>
    </row>
    <row r="67" spans="1:5" ht="31.5">
      <c r="A67" s="21" t="str">
        <f>'Приложение 2'!A63</f>
        <v>10.3</v>
      </c>
      <c r="B67" s="32" t="str">
        <f>'Приложение 2'!B63</f>
        <v>воскресенье с 15-00 ч до 23-00 ч</v>
      </c>
      <c r="C67" s="21" t="str">
        <f>'Приложение 2'!C63</f>
        <v>ч</v>
      </c>
      <c r="D67" s="30">
        <f>'Приложение 2'!M63</f>
        <v>570</v>
      </c>
      <c r="E67" s="25"/>
    </row>
    <row r="68" spans="1:5" ht="48" customHeight="1">
      <c r="A68" s="21" t="str">
        <f>'Приложение 2'!A64</f>
        <v>11</v>
      </c>
      <c r="B68" s="32" t="str">
        <f>'Приложение 2'!B64</f>
        <v>Индивидуальная тренировка по теннису на закрытом корте для детей до 16 лет (без тренера)</v>
      </c>
      <c r="C68" s="21" t="str">
        <f>'Приложение 2'!C64</f>
        <v>ч</v>
      </c>
      <c r="D68" s="30">
        <f>'Приложение 2'!M64</f>
        <v>450</v>
      </c>
      <c r="E68" s="25"/>
    </row>
    <row r="69" spans="1:5" ht="47.25">
      <c r="A69" s="22" t="str">
        <f>'Приложение 2'!A65</f>
        <v>12</v>
      </c>
      <c r="B69" s="32" t="str">
        <f>'Приложение 2'!B65</f>
        <v>Индивидуальная тренировка по теннису на открытом корте для взрослых (с тренером):</v>
      </c>
      <c r="C69" s="21"/>
      <c r="D69" s="30"/>
      <c r="E69" s="25"/>
    </row>
    <row r="70" spans="1:5" ht="15.75">
      <c r="A70" s="21" t="str">
        <f>'Приложение 2'!A66</f>
        <v>12.1</v>
      </c>
      <c r="B70" s="32" t="str">
        <f>'Приложение 2'!B66</f>
        <v>ежедневно с 7-00 ч до 15-00 ч</v>
      </c>
      <c r="C70" s="21" t="str">
        <f>'Приложение 2'!C66</f>
        <v>ч</v>
      </c>
      <c r="D70" s="30">
        <f>'Приложение 2'!M66</f>
        <v>800</v>
      </c>
      <c r="E70" s="25"/>
    </row>
    <row r="71" spans="1:5" ht="16.5" customHeight="1">
      <c r="A71" s="120" t="str">
        <f>'Приложение 2'!A67</f>
        <v>12.2</v>
      </c>
      <c r="B71" s="121" t="str">
        <f>'Приложение 2'!B67</f>
        <v>ежедневно с 15-00 ч до 23-00 ч</v>
      </c>
      <c r="C71" s="120" t="str">
        <f>'Приложение 2'!C67</f>
        <v>ч</v>
      </c>
      <c r="D71" s="122">
        <f>'Приложение 2'!M67</f>
        <v>850</v>
      </c>
      <c r="E71" s="25"/>
    </row>
    <row r="72" spans="1:5" ht="48.75" customHeight="1">
      <c r="A72" s="28" t="str">
        <f>'Приложение 2'!A68</f>
        <v>13</v>
      </c>
      <c r="B72" s="31" t="str">
        <f>'Приложение 2'!B68</f>
        <v>Индивидуальная тренировка по теннису на открытом корте для детей до 16 лет (с тренером)</v>
      </c>
      <c r="C72" s="28" t="str">
        <f>'Приложение 2'!C68</f>
        <v>ч</v>
      </c>
      <c r="D72" s="29">
        <f>'Приложение 2'!M68</f>
        <v>700</v>
      </c>
      <c r="E72" s="25"/>
    </row>
    <row r="73" spans="1:5" ht="47.25">
      <c r="A73" s="22" t="str">
        <f>'Приложение 2'!A69</f>
        <v>14</v>
      </c>
      <c r="B73" s="32" t="str">
        <f>'Приложение 2'!B69</f>
        <v>Индивидуальная тренировка по теннису на открытом корте для взрослых (без тренера):</v>
      </c>
      <c r="C73" s="21"/>
      <c r="D73" s="30"/>
      <c r="E73" s="25"/>
    </row>
    <row r="74" spans="1:5" ht="15.75">
      <c r="A74" s="21" t="str">
        <f>'Приложение 2'!A70</f>
        <v>14.1</v>
      </c>
      <c r="B74" s="32" t="str">
        <f>'Приложение 2'!B70</f>
        <v>ежедневно с 7-00 ч до 15-00 ч</v>
      </c>
      <c r="C74" s="21" t="str">
        <f>'Приложение 2'!C70</f>
        <v>ч</v>
      </c>
      <c r="D74" s="30">
        <f>'Приложение 2'!M70</f>
        <v>340</v>
      </c>
      <c r="E74" s="28"/>
    </row>
    <row r="75" spans="1:5" ht="15.75" customHeight="1">
      <c r="A75" s="21" t="str">
        <f>'Приложение 2'!A71</f>
        <v>14.2</v>
      </c>
      <c r="B75" s="32" t="str">
        <f>'Приложение 2'!B71</f>
        <v>ежедневно с 15-00 ч до 23-00 ч</v>
      </c>
      <c r="C75" s="21" t="str">
        <f>'Приложение 2'!C71</f>
        <v>ч</v>
      </c>
      <c r="D75" s="30">
        <f>'Приложение 2'!M71</f>
        <v>390</v>
      </c>
      <c r="E75" s="25"/>
    </row>
    <row r="76" spans="1:5" ht="46.5" customHeight="1">
      <c r="A76" s="21" t="str">
        <f>'Приложение 2'!A72</f>
        <v>15</v>
      </c>
      <c r="B76" s="32" t="str">
        <f>'Приложение 2'!B72</f>
        <v>Индивидуальная тренировка по теннису на открытом корте для детей до 16 лет (без тренера)</v>
      </c>
      <c r="C76" s="21" t="str">
        <f>'Приложение 2'!C72</f>
        <v>ч</v>
      </c>
      <c r="D76" s="30">
        <f>'Приложение 2'!M72</f>
        <v>300</v>
      </c>
      <c r="E76" s="25"/>
    </row>
    <row r="77" spans="1:5" ht="47.25">
      <c r="A77" s="22" t="str">
        <f>'Приложение 2'!A73</f>
        <v>16</v>
      </c>
      <c r="B77" s="32" t="str">
        <f>'Приложение 2'!B73</f>
        <v>Разовое посещение групповых занятий по теннису (с тренером):</v>
      </c>
      <c r="C77" s="21"/>
      <c r="D77" s="30"/>
      <c r="E77" s="25"/>
    </row>
    <row r="78" spans="1:5" ht="31.5">
      <c r="A78" s="21" t="str">
        <f>'Приложение 2'!A74</f>
        <v>16.1</v>
      </c>
      <c r="B78" s="32" t="str">
        <f>'Приложение 2'!B74</f>
        <v>для детей до 16 лет (время занятия – 1 час)</v>
      </c>
      <c r="C78" s="21" t="str">
        <f>'Приложение 2'!C74</f>
        <v>занятие</v>
      </c>
      <c r="D78" s="30">
        <f>'Приложение 2'!M74</f>
        <v>170</v>
      </c>
      <c r="E78" s="25"/>
    </row>
    <row r="79" spans="1:5" ht="31.5">
      <c r="A79" s="21" t="str">
        <f>'Приложение 2'!A75</f>
        <v>16.2</v>
      </c>
      <c r="B79" s="32" t="str">
        <f>'Приложение 2'!B75</f>
        <v>для детей до 16 лет (время занятия – 1,5 часа)</v>
      </c>
      <c r="C79" s="21" t="str">
        <f>'Приложение 2'!C75</f>
        <v>занятие</v>
      </c>
      <c r="D79" s="30">
        <f>'Приложение 2'!M75</f>
        <v>230</v>
      </c>
      <c r="E79" s="25"/>
    </row>
    <row r="80" spans="1:5" ht="31.5">
      <c r="A80" s="21" t="str">
        <f>'Приложение 2'!A76</f>
        <v>16.3</v>
      </c>
      <c r="B80" s="32" t="str">
        <f>'Приложение 2'!B76</f>
        <v>для взрослых (время занятия – 1,5 часа)</v>
      </c>
      <c r="C80" s="21" t="str">
        <f>'Приложение 2'!C76</f>
        <v>занятие</v>
      </c>
      <c r="D80" s="30">
        <f>'Приложение 2'!M76</f>
        <v>330</v>
      </c>
      <c r="E80" s="25"/>
    </row>
    <row r="81" spans="1:5" ht="63">
      <c r="A81" s="21" t="str">
        <f>'Приложение 2'!A77</f>
        <v>17</v>
      </c>
      <c r="B81" s="32" t="str">
        <f>'Приложение 2'!B77</f>
        <v>Групповые занятия по теннису для детей до 16 лет с тренером (8 занятий, время занятия - 1 час)</v>
      </c>
      <c r="C81" s="21" t="str">
        <f>'Приложение 2'!C77</f>
        <v>абонемент</v>
      </c>
      <c r="D81" s="30">
        <f>'Приложение 2'!M77</f>
        <v>980</v>
      </c>
      <c r="E81" s="25"/>
    </row>
    <row r="82" spans="1:5" ht="49.5" customHeight="1">
      <c r="A82" s="22" t="str">
        <f>'Приложение 2'!A78</f>
        <v>18</v>
      </c>
      <c r="B82" s="32" t="str">
        <f>'Приложение 2'!B78</f>
        <v>Групповые занятия по теннису с тренером (8 занятий, время занятия – 1,5 часа):</v>
      </c>
      <c r="C82" s="21"/>
      <c r="D82" s="30"/>
      <c r="E82" s="25"/>
    </row>
    <row r="83" spans="1:5" ht="31.5">
      <c r="A83" s="21" t="str">
        <f>'Приложение 2'!A79</f>
        <v>18.1</v>
      </c>
      <c r="B83" s="32" t="str">
        <f>'Приложение 2'!B79</f>
        <v>для детей до 16 лет</v>
      </c>
      <c r="C83" s="21" t="str">
        <f>'Приложение 2'!C79</f>
        <v>абонемент</v>
      </c>
      <c r="D83" s="30">
        <f>'Приложение 2'!M79</f>
        <v>1340</v>
      </c>
      <c r="E83" s="25"/>
    </row>
    <row r="84" spans="1:5" ht="31.5">
      <c r="A84" s="21" t="str">
        <f>'Приложение 2'!A80</f>
        <v>18.2</v>
      </c>
      <c r="B84" s="32" t="str">
        <f>'Приложение 2'!B80</f>
        <v>для взрослых</v>
      </c>
      <c r="C84" s="21" t="str">
        <f>'Приложение 2'!C80</f>
        <v>абонемент</v>
      </c>
      <c r="D84" s="30">
        <f>'Приложение 2'!M80</f>
        <v>2200</v>
      </c>
      <c r="E84" s="25"/>
    </row>
    <row r="85" spans="1:5" ht="17.25" customHeight="1">
      <c r="A85" s="21" t="str">
        <f>'Приложение 2'!A81</f>
        <v>19</v>
      </c>
      <c r="B85" s="32" t="str">
        <f>'Приложение 2'!B81</f>
        <v>Прокат теннисной ракетки:</v>
      </c>
      <c r="C85" s="21"/>
      <c r="D85" s="30"/>
      <c r="E85" s="25"/>
    </row>
    <row r="86" spans="1:5" ht="15.75">
      <c r="A86" s="21" t="str">
        <f>'Приложение 2'!A82</f>
        <v>19.1</v>
      </c>
      <c r="B86" s="32" t="str">
        <f>'Приложение 2'!B82</f>
        <v>для детей до 16 лет</v>
      </c>
      <c r="C86" s="21" t="str">
        <f>'Приложение 2'!C82</f>
        <v>ед.</v>
      </c>
      <c r="D86" s="30">
        <f>'Приложение 2'!M82</f>
        <v>50</v>
      </c>
      <c r="E86" s="25"/>
    </row>
    <row r="87" spans="1:5" ht="15.75">
      <c r="A87" s="21" t="str">
        <f>'Приложение 2'!A83</f>
        <v>19.2</v>
      </c>
      <c r="B87" s="32" t="str">
        <f>'Приложение 2'!B83</f>
        <v>для взрослых</v>
      </c>
      <c r="C87" s="21" t="str">
        <f>'Приложение 2'!C83</f>
        <v>ед.</v>
      </c>
      <c r="D87" s="30">
        <f>'Приложение 2'!M83</f>
        <v>60</v>
      </c>
      <c r="E87" s="25"/>
    </row>
    <row r="88" spans="1:5" ht="47.25">
      <c r="A88" s="21" t="str">
        <f>'Приложение 2'!A84</f>
        <v>20</v>
      </c>
      <c r="B88" s="32" t="str">
        <f>'Приложение 2'!B84</f>
        <v>Обучение в группе раннего эстетического развития для детей от 5 до 9 лет</v>
      </c>
      <c r="C88" s="21" t="str">
        <f>'Приложение 2'!C84</f>
        <v>ч</v>
      </c>
      <c r="D88" s="30">
        <f>'Приложение 2'!M84</f>
        <v>100</v>
      </c>
      <c r="E88" s="22" t="str">
        <f>'Приложение 2'!W84</f>
        <v>МБОУ ДОД "ДХШ"</v>
      </c>
    </row>
    <row r="89" spans="1:5" ht="31.5">
      <c r="A89" s="21" t="str">
        <f>'Приложение 2'!A85</f>
        <v>21</v>
      </c>
      <c r="B89" s="32" t="str">
        <f>'Приложение 2'!B85</f>
        <v>Обучение в студии дизайна для лиц старше 18 лет</v>
      </c>
      <c r="C89" s="21" t="str">
        <f>'Приложение 2'!C85</f>
        <v>ч</v>
      </c>
      <c r="D89" s="30">
        <f>'Приложение 2'!M85</f>
        <v>100</v>
      </c>
      <c r="E89" s="25"/>
    </row>
    <row r="90" spans="1:5" ht="47.25">
      <c r="A90" s="21" t="str">
        <f>'Приложение 2'!A86</f>
        <v>22</v>
      </c>
      <c r="B90" s="32" t="str">
        <f>'Приложение 2'!B86</f>
        <v>Обучение в группе народных промыслов для детей от 5 до 9 лет</v>
      </c>
      <c r="C90" s="21" t="str">
        <f>'Приложение 2'!C86</f>
        <v>ч</v>
      </c>
      <c r="D90" s="30">
        <f>'Приложение 2'!M86</f>
        <v>100</v>
      </c>
      <c r="E90" s="25"/>
    </row>
    <row r="91" spans="1:5" ht="47.25">
      <c r="A91" s="21" t="str">
        <f>'Приложение 2'!A87</f>
        <v>23</v>
      </c>
      <c r="B91" s="32" t="str">
        <f>'Приложение 2'!B87</f>
        <v>Обучение в студии живописи и графики для детей от 5 до 9 лет и для лиц старше 18 лет</v>
      </c>
      <c r="C91" s="21" t="str">
        <f>'Приложение 2'!C87</f>
        <v>ч</v>
      </c>
      <c r="D91" s="30">
        <f>'Приложение 2'!M87</f>
        <v>100</v>
      </c>
      <c r="E91" s="116"/>
    </row>
    <row r="92" spans="1:5" ht="47.25">
      <c r="A92" s="21" t="str">
        <f>'Приложение 2'!A88</f>
        <v>24</v>
      </c>
      <c r="B92" s="32" t="str">
        <f>'Приложение 2'!B88</f>
        <v>Обучение в группе раннего эстетического развития для детей от 5 до 7 лет</v>
      </c>
      <c r="C92" s="21" t="str">
        <f>'Приложение 2'!C88</f>
        <v>ч</v>
      </c>
      <c r="D92" s="30">
        <f>'Приложение 2'!M88</f>
        <v>60</v>
      </c>
      <c r="E92" s="124" t="str">
        <f>'Приложение 2'!W88</f>
        <v>МБОУ ДОД "ДШИ № 2"</v>
      </c>
    </row>
    <row r="93" spans="1:5" ht="31.5">
      <c r="A93" s="21" t="str">
        <f>'Приложение 2'!A89</f>
        <v>25</v>
      </c>
      <c r="B93" s="32" t="str">
        <f>'Приложение 2'!B89</f>
        <v>Обучение в группе сольного пения для детей от 6 до 14 лет</v>
      </c>
      <c r="C93" s="21" t="str">
        <f>'Приложение 2'!C89</f>
        <v>ч</v>
      </c>
      <c r="D93" s="30">
        <f>'Приложение 2'!M89</f>
        <v>96</v>
      </c>
      <c r="E93" s="125"/>
    </row>
    <row r="94" spans="1:5" ht="31.5">
      <c r="A94" s="21" t="str">
        <f>'Приложение 2'!A90</f>
        <v>26</v>
      </c>
      <c r="B94" s="32" t="str">
        <f>'Приложение 2'!B90</f>
        <v>Обучение в группе эстрадного вокала для детей от 6 до 14 лет</v>
      </c>
      <c r="C94" s="21" t="str">
        <f>'Приложение 2'!C90</f>
        <v>ч</v>
      </c>
      <c r="D94" s="30">
        <f>'Приложение 2'!M90</f>
        <v>60</v>
      </c>
      <c r="E94" s="125"/>
    </row>
    <row r="95" spans="1:5" ht="31.5">
      <c r="A95" s="21" t="str">
        <f>'Приложение 2'!A91</f>
        <v>27</v>
      </c>
      <c r="B95" s="32" t="str">
        <f>'Приложение 2'!B91</f>
        <v>Обучение в группе по классу гитара для детей от 6 до 14 лет</v>
      </c>
      <c r="C95" s="21" t="str">
        <f>'Приложение 2'!C91</f>
        <v>ч</v>
      </c>
      <c r="D95" s="30">
        <f>'Приложение 2'!M91</f>
        <v>60</v>
      </c>
      <c r="E95" s="167"/>
    </row>
    <row r="96" spans="1:5" ht="63">
      <c r="A96" s="21" t="str">
        <f>'Приложение 2'!A92</f>
        <v>28</v>
      </c>
      <c r="B96" s="32" t="str">
        <f>'Приложение 2'!B92</f>
        <v>Обучение в группе декоративно-прикладного творчества для детей от 8 до 10 лет</v>
      </c>
      <c r="C96" s="21" t="str">
        <f>'Приложение 2'!C92</f>
        <v>ч</v>
      </c>
      <c r="D96" s="30">
        <f>'Приложение 2'!M92</f>
        <v>30</v>
      </c>
      <c r="E96" s="125"/>
    </row>
    <row r="97" spans="1:5" ht="47.25">
      <c r="A97" s="21" t="str">
        <f>'Приложение 2'!A93</f>
        <v>29</v>
      </c>
      <c r="B97" s="32" t="str">
        <f>'Приложение 2'!B93</f>
        <v>Обучение в группе хореографии для детей от 7 до 9 лет</v>
      </c>
      <c r="C97" s="21" t="str">
        <f>'Приложение 2'!C93</f>
        <v>ч</v>
      </c>
      <c r="D97" s="30">
        <f>'Приложение 2'!M93</f>
        <v>35</v>
      </c>
      <c r="E97" s="123"/>
    </row>
    <row r="98" spans="1:5" ht="22.5" customHeight="1">
      <c r="A98" s="21" t="str">
        <f>'Приложение 2'!A94</f>
        <v>30</v>
      </c>
      <c r="B98" s="32" t="str">
        <f>'Приложение 2'!B94</f>
        <v>Стоимость места в номере:</v>
      </c>
      <c r="C98" s="21"/>
      <c r="D98" s="30"/>
      <c r="E98" s="175" t="str">
        <f>'Приложение 2'!W95</f>
        <v>МБОУ ДОД СДЮСШОР № 1</v>
      </c>
    </row>
    <row r="99" spans="1:5" ht="31.5">
      <c r="A99" s="21" t="str">
        <f>'Приложение 2'!A95</f>
        <v>30.1</v>
      </c>
      <c r="B99" s="32" t="str">
        <f>'Приложение 2'!B95</f>
        <v>2, 3 местный</v>
      </c>
      <c r="C99" s="21" t="str">
        <f>'Приложение 2'!C95</f>
        <v>койко-сутки</v>
      </c>
      <c r="D99" s="30">
        <f>'Приложение 2'!M95</f>
        <v>400</v>
      </c>
      <c r="E99" s="176"/>
    </row>
    <row r="100" spans="1:5" ht="31.5">
      <c r="A100" s="21" t="str">
        <f>'Приложение 2'!A96</f>
        <v>30.2</v>
      </c>
      <c r="B100" s="32" t="str">
        <f>'Приложение 2'!B96</f>
        <v>4 местный</v>
      </c>
      <c r="C100" s="21" t="str">
        <f>'Приложение 2'!C96</f>
        <v>койко-сутки</v>
      </c>
      <c r="D100" s="30">
        <f>'Приложение 2'!M96</f>
        <v>300</v>
      </c>
      <c r="E100" s="168"/>
    </row>
    <row r="101" spans="1:5" ht="31.5">
      <c r="A101" s="21" t="str">
        <f>'Приложение 2'!A97</f>
        <v>30.3</v>
      </c>
      <c r="B101" s="32" t="str">
        <f>'Приложение 2'!B97</f>
        <v>многоместный</v>
      </c>
      <c r="C101" s="21" t="str">
        <f>'Приложение 2'!C97</f>
        <v>койко-сутки</v>
      </c>
      <c r="D101" s="30">
        <f>'Приложение 2'!M97</f>
        <v>250</v>
      </c>
      <c r="E101" s="169"/>
    </row>
  </sheetData>
  <sheetProtection selectLockedCells="1" selectUnlockedCells="1"/>
  <mergeCells count="9">
    <mergeCell ref="A7:E7"/>
    <mergeCell ref="A8:E8"/>
    <mergeCell ref="A9:E9"/>
    <mergeCell ref="E29:E30"/>
    <mergeCell ref="E98:E99"/>
    <mergeCell ref="E43:E50"/>
    <mergeCell ref="E51:E54"/>
    <mergeCell ref="E31:E42"/>
    <mergeCell ref="E13:E28"/>
  </mergeCells>
  <printOptions horizontalCentered="1"/>
  <pageMargins left="1.1811023622047245" right="0.3937007874015748" top="0.7874015748031497" bottom="0.7874015748031497" header="0.3937007874015748" footer="0.7874015748031497"/>
  <pageSetup horizontalDpi="300" verticalDpi="300" orientation="portrait" paperSize="9" scale="93" r:id="rId1"/>
  <headerFooter differentFirst="1" scaleWithDoc="0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7"/>
  <sheetViews>
    <sheetView view="pageBreakPreview" zoomScale="71" zoomScaleSheetLayoutView="71" zoomScalePageLayoutView="0" workbookViewId="0" topLeftCell="A1">
      <pane xSplit="3" ySplit="8" topLeftCell="D6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82" sqref="C82"/>
    </sheetView>
  </sheetViews>
  <sheetFormatPr defaultColWidth="9.00390625" defaultRowHeight="12.75" outlineLevelCol="1"/>
  <cols>
    <col min="1" max="1" width="9.421875" style="131" customWidth="1"/>
    <col min="2" max="2" width="44.8515625" style="75" customWidth="1"/>
    <col min="3" max="3" width="14.7109375" style="81" customWidth="1"/>
    <col min="4" max="4" width="9.28125" style="66" hidden="1" customWidth="1" outlineLevel="1"/>
    <col min="5" max="5" width="9.7109375" style="66" hidden="1" customWidth="1" outlineLevel="1"/>
    <col min="6" max="6" width="8.140625" style="67" hidden="1" customWidth="1" outlineLevel="1"/>
    <col min="7" max="7" width="9.8515625" style="66" hidden="1" customWidth="1" outlineLevel="1"/>
    <col min="8" max="8" width="13.140625" style="102" customWidth="1" collapsed="1"/>
    <col min="9" max="9" width="11.57421875" style="66" hidden="1" customWidth="1" outlineLevel="1"/>
    <col min="10" max="10" width="9.7109375" style="66" hidden="1" customWidth="1" outlineLevel="1"/>
    <col min="11" max="11" width="8.140625" style="67" hidden="1" customWidth="1" outlineLevel="1"/>
    <col min="12" max="12" width="9.8515625" style="66" hidden="1" customWidth="1" outlineLevel="1"/>
    <col min="13" max="13" width="13.140625" style="102" customWidth="1" collapsed="1"/>
    <col min="14" max="14" width="9.28125" style="67" hidden="1" customWidth="1" outlineLevel="1"/>
    <col min="15" max="15" width="8.57421875" style="67" hidden="1" customWidth="1" outlineLevel="1"/>
    <col min="16" max="16" width="7.57421875" style="67" hidden="1" customWidth="1" outlineLevel="1"/>
    <col min="17" max="17" width="8.28125" style="67" hidden="1" customWidth="1" outlineLevel="1"/>
    <col min="18" max="18" width="9.57421875" style="67" hidden="1" customWidth="1" outlineLevel="1"/>
    <col min="19" max="19" width="8.57421875" style="67" hidden="1" customWidth="1" outlineLevel="1"/>
    <col min="20" max="20" width="9.8515625" style="89" customWidth="1" collapsed="1"/>
    <col min="21" max="21" width="13.140625" style="102" hidden="1" customWidth="1" outlineLevel="1"/>
    <col min="22" max="22" width="9.8515625" style="89" hidden="1" customWidth="1" outlineLevel="1"/>
    <col min="23" max="23" width="27.421875" style="94" customWidth="1" collapsed="1"/>
    <col min="24" max="24" width="27.421875" style="1" hidden="1" customWidth="1"/>
    <col min="25" max="25" width="9.28125" style="48" customWidth="1"/>
    <col min="26" max="16384" width="9.00390625" style="1" customWidth="1"/>
  </cols>
  <sheetData>
    <row r="1" spans="1:24" ht="20.25">
      <c r="A1" s="128"/>
      <c r="B1" s="60"/>
      <c r="W1" s="109" t="s">
        <v>132</v>
      </c>
      <c r="X1" s="68" t="s">
        <v>81</v>
      </c>
    </row>
    <row r="2" spans="1:24" ht="13.5" customHeight="1">
      <c r="A2" s="128"/>
      <c r="B2" s="60"/>
      <c r="X2" s="68"/>
    </row>
    <row r="3" spans="1:25" s="108" customFormat="1" ht="18.75" customHeight="1">
      <c r="A3" s="193" t="s">
        <v>200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07"/>
    </row>
    <row r="4" spans="1:25" s="108" customFormat="1" ht="18.75" customHeight="1">
      <c r="A4" s="193" t="s">
        <v>85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07"/>
    </row>
    <row r="5" spans="1:25" s="3" customFormat="1" ht="9.75" customHeight="1">
      <c r="A5" s="118"/>
      <c r="B5" s="45"/>
      <c r="C5" s="45"/>
      <c r="D5" s="66"/>
      <c r="E5" s="66"/>
      <c r="F5" s="67"/>
      <c r="G5" s="66"/>
      <c r="H5" s="102"/>
      <c r="I5" s="66"/>
      <c r="J5" s="66"/>
      <c r="K5" s="67"/>
      <c r="L5" s="66"/>
      <c r="M5" s="102"/>
      <c r="N5" s="67"/>
      <c r="O5" s="67"/>
      <c r="P5" s="67"/>
      <c r="Q5" s="67"/>
      <c r="R5" s="67"/>
      <c r="S5" s="67"/>
      <c r="T5" s="89"/>
      <c r="U5" s="102"/>
      <c r="V5" s="89"/>
      <c r="Y5" s="49"/>
    </row>
    <row r="6" spans="1:25" s="57" customFormat="1" ht="17.25" customHeight="1">
      <c r="A6" s="195" t="s">
        <v>3</v>
      </c>
      <c r="B6" s="195" t="s">
        <v>198</v>
      </c>
      <c r="C6" s="195" t="s">
        <v>46</v>
      </c>
      <c r="D6" s="190" t="s">
        <v>105</v>
      </c>
      <c r="E6" s="190"/>
      <c r="F6" s="190"/>
      <c r="G6" s="190"/>
      <c r="H6" s="186" t="s">
        <v>118</v>
      </c>
      <c r="I6" s="190" t="s">
        <v>106</v>
      </c>
      <c r="J6" s="190"/>
      <c r="K6" s="190"/>
      <c r="L6" s="190"/>
      <c r="M6" s="186" t="s">
        <v>119</v>
      </c>
      <c r="N6" s="196" t="s">
        <v>5</v>
      </c>
      <c r="O6" s="196"/>
      <c r="P6" s="196"/>
      <c r="Q6" s="196"/>
      <c r="R6" s="196"/>
      <c r="S6" s="196"/>
      <c r="T6" s="189" t="s">
        <v>56</v>
      </c>
      <c r="U6" s="186" t="s">
        <v>87</v>
      </c>
      <c r="V6" s="189" t="s">
        <v>93</v>
      </c>
      <c r="W6" s="206" t="s">
        <v>199</v>
      </c>
      <c r="X6" s="191" t="s">
        <v>53</v>
      </c>
      <c r="Y6" s="187"/>
    </row>
    <row r="7" spans="1:25" s="57" customFormat="1" ht="53.25" customHeight="1">
      <c r="A7" s="195"/>
      <c r="B7" s="195"/>
      <c r="C7" s="195"/>
      <c r="D7" s="194" t="s">
        <v>48</v>
      </c>
      <c r="E7" s="194" t="s">
        <v>6</v>
      </c>
      <c r="F7" s="185" t="s">
        <v>7</v>
      </c>
      <c r="G7" s="194" t="s">
        <v>47</v>
      </c>
      <c r="H7" s="186"/>
      <c r="I7" s="194" t="s">
        <v>48</v>
      </c>
      <c r="J7" s="194" t="s">
        <v>6</v>
      </c>
      <c r="K7" s="185" t="s">
        <v>7</v>
      </c>
      <c r="L7" s="194" t="s">
        <v>47</v>
      </c>
      <c r="M7" s="186"/>
      <c r="N7" s="190" t="s">
        <v>9</v>
      </c>
      <c r="O7" s="190"/>
      <c r="P7" s="190" t="s">
        <v>10</v>
      </c>
      <c r="Q7" s="190"/>
      <c r="R7" s="190" t="s">
        <v>8</v>
      </c>
      <c r="S7" s="190"/>
      <c r="T7" s="189"/>
      <c r="U7" s="186"/>
      <c r="V7" s="189"/>
      <c r="W7" s="207"/>
      <c r="X7" s="192"/>
      <c r="Y7" s="188"/>
    </row>
    <row r="8" spans="1:25" s="57" customFormat="1" ht="29.25" customHeight="1">
      <c r="A8" s="195"/>
      <c r="B8" s="195"/>
      <c r="C8" s="195"/>
      <c r="D8" s="194"/>
      <c r="E8" s="194"/>
      <c r="F8" s="185"/>
      <c r="G8" s="194"/>
      <c r="H8" s="186"/>
      <c r="I8" s="194"/>
      <c r="J8" s="194"/>
      <c r="K8" s="185"/>
      <c r="L8" s="194"/>
      <c r="M8" s="186"/>
      <c r="N8" s="18" t="s">
        <v>11</v>
      </c>
      <c r="O8" s="56" t="s">
        <v>12</v>
      </c>
      <c r="P8" s="18" t="s">
        <v>11</v>
      </c>
      <c r="Q8" s="56" t="s">
        <v>12</v>
      </c>
      <c r="R8" s="18" t="s">
        <v>11</v>
      </c>
      <c r="S8" s="56" t="s">
        <v>12</v>
      </c>
      <c r="T8" s="189"/>
      <c r="U8" s="186"/>
      <c r="V8" s="189"/>
      <c r="W8" s="208"/>
      <c r="X8" s="58"/>
      <c r="Y8" s="59"/>
    </row>
    <row r="9" spans="1:25" ht="49.5">
      <c r="A9" s="79" t="s">
        <v>136</v>
      </c>
      <c r="B9" s="76" t="s">
        <v>13</v>
      </c>
      <c r="C9" s="79"/>
      <c r="D9" s="4"/>
      <c r="E9" s="4"/>
      <c r="F9" s="5"/>
      <c r="G9" s="4"/>
      <c r="H9" s="103"/>
      <c r="I9" s="4"/>
      <c r="J9" s="4"/>
      <c r="K9" s="5"/>
      <c r="L9" s="4"/>
      <c r="M9" s="103"/>
      <c r="N9" s="5"/>
      <c r="O9" s="5"/>
      <c r="P9" s="5"/>
      <c r="Q9" s="5"/>
      <c r="R9" s="5"/>
      <c r="S9" s="5"/>
      <c r="T9" s="90"/>
      <c r="U9" s="103"/>
      <c r="V9" s="90"/>
      <c r="W9" s="200" t="s">
        <v>107</v>
      </c>
      <c r="X9" s="50"/>
      <c r="Y9" s="70">
        <f aca="true" t="shared" si="0" ref="Y9:Y79">M9-U9</f>
        <v>0</v>
      </c>
    </row>
    <row r="10" spans="1:25" ht="16.5">
      <c r="A10" s="82"/>
      <c r="B10" s="71" t="s">
        <v>14</v>
      </c>
      <c r="C10" s="82"/>
      <c r="D10" s="6"/>
      <c r="E10" s="6"/>
      <c r="F10" s="7"/>
      <c r="G10" s="6"/>
      <c r="H10" s="104"/>
      <c r="I10" s="6"/>
      <c r="J10" s="6"/>
      <c r="K10" s="7"/>
      <c r="L10" s="6"/>
      <c r="M10" s="104"/>
      <c r="N10" s="7"/>
      <c r="O10" s="7"/>
      <c r="P10" s="7"/>
      <c r="Q10" s="7"/>
      <c r="R10" s="7"/>
      <c r="S10" s="7"/>
      <c r="T10" s="91"/>
      <c r="U10" s="104"/>
      <c r="V10" s="91"/>
      <c r="W10" s="201"/>
      <c r="X10" s="51"/>
      <c r="Y10" s="70">
        <f t="shared" si="0"/>
        <v>0</v>
      </c>
    </row>
    <row r="11" spans="1:25" ht="16.5">
      <c r="A11" s="82"/>
      <c r="B11" s="71" t="s">
        <v>15</v>
      </c>
      <c r="C11" s="82"/>
      <c r="D11" s="6"/>
      <c r="E11" s="6"/>
      <c r="F11" s="7"/>
      <c r="G11" s="6"/>
      <c r="H11" s="104"/>
      <c r="I11" s="6"/>
      <c r="J11" s="6"/>
      <c r="K11" s="7"/>
      <c r="L11" s="6"/>
      <c r="M11" s="104"/>
      <c r="N11" s="7"/>
      <c r="O11" s="7"/>
      <c r="P11" s="7"/>
      <c r="Q11" s="7"/>
      <c r="R11" s="7"/>
      <c r="S11" s="7"/>
      <c r="T11" s="91"/>
      <c r="U11" s="104"/>
      <c r="V11" s="91"/>
      <c r="W11" s="201"/>
      <c r="X11" s="51"/>
      <c r="Y11" s="70">
        <f t="shared" si="0"/>
        <v>0</v>
      </c>
    </row>
    <row r="12" spans="1:25" ht="16.5">
      <c r="A12" s="82"/>
      <c r="B12" s="71" t="s">
        <v>16</v>
      </c>
      <c r="C12" s="82"/>
      <c r="D12" s="6"/>
      <c r="E12" s="6"/>
      <c r="F12" s="7"/>
      <c r="G12" s="6"/>
      <c r="H12" s="104"/>
      <c r="I12" s="6"/>
      <c r="J12" s="6"/>
      <c r="K12" s="7"/>
      <c r="L12" s="6"/>
      <c r="M12" s="104"/>
      <c r="N12" s="7"/>
      <c r="O12" s="7"/>
      <c r="P12" s="7"/>
      <c r="Q12" s="7"/>
      <c r="R12" s="7"/>
      <c r="S12" s="7"/>
      <c r="T12" s="91"/>
      <c r="U12" s="104"/>
      <c r="V12" s="91"/>
      <c r="W12" s="201"/>
      <c r="X12" s="51"/>
      <c r="Y12" s="70">
        <f t="shared" si="0"/>
        <v>0</v>
      </c>
    </row>
    <row r="13" spans="1:25" ht="16.5">
      <c r="A13" s="82"/>
      <c r="B13" s="71" t="s">
        <v>17</v>
      </c>
      <c r="C13" s="82"/>
      <c r="D13" s="6"/>
      <c r="E13" s="6"/>
      <c r="F13" s="7"/>
      <c r="G13" s="6"/>
      <c r="H13" s="104"/>
      <c r="I13" s="6"/>
      <c r="J13" s="6"/>
      <c r="K13" s="7"/>
      <c r="L13" s="6"/>
      <c r="M13" s="104"/>
      <c r="N13" s="7"/>
      <c r="O13" s="7"/>
      <c r="P13" s="7"/>
      <c r="Q13" s="7"/>
      <c r="R13" s="7"/>
      <c r="S13" s="7"/>
      <c r="T13" s="91"/>
      <c r="U13" s="104"/>
      <c r="V13" s="91"/>
      <c r="W13" s="201"/>
      <c r="X13" s="51"/>
      <c r="Y13" s="70">
        <f t="shared" si="0"/>
        <v>0</v>
      </c>
    </row>
    <row r="14" spans="1:25" ht="16.5">
      <c r="A14" s="82"/>
      <c r="B14" s="71" t="s">
        <v>18</v>
      </c>
      <c r="C14" s="82"/>
      <c r="D14" s="6"/>
      <c r="E14" s="6"/>
      <c r="F14" s="7"/>
      <c r="G14" s="6"/>
      <c r="H14" s="104"/>
      <c r="I14" s="6"/>
      <c r="J14" s="6"/>
      <c r="K14" s="7"/>
      <c r="L14" s="6"/>
      <c r="M14" s="104"/>
      <c r="N14" s="7"/>
      <c r="O14" s="7"/>
      <c r="P14" s="7"/>
      <c r="Q14" s="7"/>
      <c r="R14" s="7"/>
      <c r="S14" s="7"/>
      <c r="T14" s="91"/>
      <c r="U14" s="104"/>
      <c r="V14" s="91"/>
      <c r="W14" s="201"/>
      <c r="X14" s="51"/>
      <c r="Y14" s="70">
        <f t="shared" si="0"/>
        <v>0</v>
      </c>
    </row>
    <row r="15" spans="1:25" ht="16.5">
      <c r="A15" s="82"/>
      <c r="B15" s="71" t="s">
        <v>19</v>
      </c>
      <c r="C15" s="82"/>
      <c r="D15" s="6"/>
      <c r="E15" s="6"/>
      <c r="F15" s="7"/>
      <c r="G15" s="6"/>
      <c r="H15" s="104"/>
      <c r="I15" s="6"/>
      <c r="J15" s="6"/>
      <c r="K15" s="7"/>
      <c r="L15" s="6"/>
      <c r="M15" s="104"/>
      <c r="N15" s="7"/>
      <c r="O15" s="7"/>
      <c r="P15" s="7"/>
      <c r="Q15" s="7"/>
      <c r="R15" s="7"/>
      <c r="S15" s="7"/>
      <c r="T15" s="91"/>
      <c r="U15" s="104"/>
      <c r="V15" s="91"/>
      <c r="W15" s="201"/>
      <c r="X15" s="51"/>
      <c r="Y15" s="70">
        <f t="shared" si="0"/>
        <v>0</v>
      </c>
    </row>
    <row r="16" spans="1:25" ht="16.5">
      <c r="A16" s="82"/>
      <c r="B16" s="71" t="s">
        <v>20</v>
      </c>
      <c r="C16" s="83"/>
      <c r="D16" s="6"/>
      <c r="E16" s="6"/>
      <c r="F16" s="7"/>
      <c r="G16" s="6"/>
      <c r="H16" s="104"/>
      <c r="I16" s="6"/>
      <c r="J16" s="6"/>
      <c r="K16" s="7"/>
      <c r="L16" s="6"/>
      <c r="M16" s="104"/>
      <c r="N16" s="7"/>
      <c r="O16" s="7"/>
      <c r="P16" s="7"/>
      <c r="Q16" s="7"/>
      <c r="R16" s="7"/>
      <c r="S16" s="7"/>
      <c r="T16" s="91"/>
      <c r="U16" s="104"/>
      <c r="V16" s="91"/>
      <c r="W16" s="201"/>
      <c r="X16" s="51"/>
      <c r="Y16" s="70">
        <f t="shared" si="0"/>
        <v>0</v>
      </c>
    </row>
    <row r="17" spans="1:25" ht="16.5">
      <c r="A17" s="82"/>
      <c r="B17" s="71" t="s">
        <v>21</v>
      </c>
      <c r="C17" s="82"/>
      <c r="D17" s="6"/>
      <c r="E17" s="6"/>
      <c r="F17" s="7"/>
      <c r="G17" s="6"/>
      <c r="H17" s="104"/>
      <c r="I17" s="6"/>
      <c r="J17" s="6"/>
      <c r="K17" s="7"/>
      <c r="L17" s="6"/>
      <c r="M17" s="104"/>
      <c r="N17" s="7"/>
      <c r="O17" s="7"/>
      <c r="P17" s="7"/>
      <c r="Q17" s="7"/>
      <c r="R17" s="7"/>
      <c r="S17" s="7"/>
      <c r="T17" s="91"/>
      <c r="U17" s="104"/>
      <c r="V17" s="91"/>
      <c r="W17" s="201"/>
      <c r="X17" s="51"/>
      <c r="Y17" s="70">
        <f t="shared" si="0"/>
        <v>0</v>
      </c>
    </row>
    <row r="18" spans="1:25" ht="16.5">
      <c r="A18" s="82"/>
      <c r="B18" s="71" t="s">
        <v>22</v>
      </c>
      <c r="C18" s="82"/>
      <c r="D18" s="6"/>
      <c r="E18" s="6"/>
      <c r="F18" s="7"/>
      <c r="G18" s="6"/>
      <c r="H18" s="104"/>
      <c r="I18" s="6"/>
      <c r="J18" s="6"/>
      <c r="K18" s="7"/>
      <c r="L18" s="6"/>
      <c r="M18" s="104"/>
      <c r="N18" s="7"/>
      <c r="O18" s="7"/>
      <c r="P18" s="7"/>
      <c r="Q18" s="7"/>
      <c r="R18" s="7"/>
      <c r="S18" s="7"/>
      <c r="T18" s="91"/>
      <c r="U18" s="104"/>
      <c r="V18" s="91"/>
      <c r="W18" s="201"/>
      <c r="X18" s="51"/>
      <c r="Y18" s="70">
        <f t="shared" si="0"/>
        <v>0</v>
      </c>
    </row>
    <row r="19" spans="1:25" ht="16.5">
      <c r="A19" s="82"/>
      <c r="B19" s="71" t="s">
        <v>49</v>
      </c>
      <c r="C19" s="82"/>
      <c r="D19" s="6"/>
      <c r="E19" s="6"/>
      <c r="F19" s="7"/>
      <c r="G19" s="6"/>
      <c r="H19" s="104"/>
      <c r="I19" s="6"/>
      <c r="J19" s="6"/>
      <c r="K19" s="7"/>
      <c r="L19" s="6"/>
      <c r="M19" s="104"/>
      <c r="N19" s="7"/>
      <c r="O19" s="7"/>
      <c r="P19" s="7"/>
      <c r="Q19" s="7"/>
      <c r="R19" s="7"/>
      <c r="S19" s="7"/>
      <c r="T19" s="91"/>
      <c r="U19" s="104"/>
      <c r="V19" s="91"/>
      <c r="W19" s="201"/>
      <c r="X19" s="51"/>
      <c r="Y19" s="70">
        <f t="shared" si="0"/>
        <v>0</v>
      </c>
    </row>
    <row r="20" spans="1:25" ht="16.5">
      <c r="A20" s="82"/>
      <c r="B20" s="71" t="s">
        <v>55</v>
      </c>
      <c r="C20" s="82"/>
      <c r="D20" s="6"/>
      <c r="E20" s="6"/>
      <c r="F20" s="7"/>
      <c r="G20" s="6"/>
      <c r="H20" s="104"/>
      <c r="I20" s="6"/>
      <c r="J20" s="6"/>
      <c r="K20" s="7"/>
      <c r="L20" s="6"/>
      <c r="M20" s="104"/>
      <c r="N20" s="7"/>
      <c r="O20" s="7"/>
      <c r="P20" s="7"/>
      <c r="Q20" s="7"/>
      <c r="R20" s="7"/>
      <c r="S20" s="7"/>
      <c r="T20" s="91"/>
      <c r="U20" s="104"/>
      <c r="V20" s="91"/>
      <c r="W20" s="201"/>
      <c r="X20" s="51"/>
      <c r="Y20" s="70">
        <f t="shared" si="0"/>
        <v>0</v>
      </c>
    </row>
    <row r="21" spans="1:25" ht="16.5">
      <c r="A21" s="82"/>
      <c r="B21" s="71" t="s">
        <v>70</v>
      </c>
      <c r="C21" s="82"/>
      <c r="D21" s="6"/>
      <c r="E21" s="6"/>
      <c r="F21" s="7"/>
      <c r="G21" s="6"/>
      <c r="H21" s="104"/>
      <c r="I21" s="6"/>
      <c r="J21" s="6"/>
      <c r="K21" s="7"/>
      <c r="L21" s="6"/>
      <c r="M21" s="104"/>
      <c r="N21" s="7"/>
      <c r="O21" s="7"/>
      <c r="P21" s="7"/>
      <c r="Q21" s="7"/>
      <c r="R21" s="7"/>
      <c r="S21" s="7"/>
      <c r="T21" s="91"/>
      <c r="U21" s="104"/>
      <c r="V21" s="91"/>
      <c r="W21" s="201"/>
      <c r="X21" s="51"/>
      <c r="Y21" s="70">
        <f t="shared" si="0"/>
        <v>0</v>
      </c>
    </row>
    <row r="22" spans="1:25" ht="33">
      <c r="A22" s="80"/>
      <c r="B22" s="97" t="s">
        <v>114</v>
      </c>
      <c r="C22" s="80"/>
      <c r="D22" s="8"/>
      <c r="E22" s="8"/>
      <c r="F22" s="9"/>
      <c r="G22" s="8"/>
      <c r="H22" s="105"/>
      <c r="I22" s="8"/>
      <c r="J22" s="8"/>
      <c r="K22" s="9"/>
      <c r="L22" s="8"/>
      <c r="M22" s="105"/>
      <c r="N22" s="9"/>
      <c r="O22" s="9"/>
      <c r="P22" s="9"/>
      <c r="Q22" s="9"/>
      <c r="R22" s="9"/>
      <c r="S22" s="9"/>
      <c r="T22" s="92"/>
      <c r="U22" s="105"/>
      <c r="V22" s="92"/>
      <c r="W22" s="201"/>
      <c r="X22" s="51"/>
      <c r="Y22" s="70">
        <f t="shared" si="0"/>
        <v>0</v>
      </c>
    </row>
    <row r="23" spans="1:25" ht="186.75" customHeight="1">
      <c r="A23" s="129" t="s">
        <v>23</v>
      </c>
      <c r="B23" s="71" t="s">
        <v>24</v>
      </c>
      <c r="C23" s="84" t="s">
        <v>25</v>
      </c>
      <c r="D23" s="10">
        <v>24</v>
      </c>
      <c r="E23" s="10"/>
      <c r="F23" s="11"/>
      <c r="G23" s="10">
        <f>H23</f>
        <v>24</v>
      </c>
      <c r="H23" s="99">
        <v>24</v>
      </c>
      <c r="I23" s="10">
        <v>24</v>
      </c>
      <c r="J23" s="10"/>
      <c r="K23" s="11"/>
      <c r="L23" s="10">
        <f>M23</f>
        <v>25</v>
      </c>
      <c r="M23" s="99">
        <v>25</v>
      </c>
      <c r="N23" s="11">
        <f aca="true" t="shared" si="1" ref="N23:N43">IF(I23-D23=0,"",I23-D23)</f>
      </c>
      <c r="O23" s="11" t="e">
        <f>IF(D23=0,"",N23/D23*100)</f>
        <v>#VALUE!</v>
      </c>
      <c r="P23" s="11">
        <f aca="true" t="shared" si="2" ref="P23:P43">IF(J23-E23=0,"",J23-E23)</f>
      </c>
      <c r="Q23" s="11">
        <f aca="true" t="shared" si="3" ref="Q23:Q43">IF(E23=0,"",P23/E23*100)</f>
      </c>
      <c r="R23" s="11">
        <f aca="true" t="shared" si="4" ref="R23:R43">IF(L23-G23=0,"",L23-G23)</f>
        <v>1</v>
      </c>
      <c r="S23" s="11">
        <f>IF(G23=0,"",R23/G23*100)</f>
        <v>4.166666666666666</v>
      </c>
      <c r="T23" s="93">
        <f aca="true" t="shared" si="5" ref="T23:T43">IF(H23=0,"",M23/H23*100)</f>
        <v>104.16666666666667</v>
      </c>
      <c r="U23" s="99">
        <v>25</v>
      </c>
      <c r="V23" s="93">
        <f aca="true" t="shared" si="6" ref="V23:V43">IF(H23=0,"",U23/H23*100)</f>
        <v>104.16666666666667</v>
      </c>
      <c r="W23" s="201"/>
      <c r="X23" s="62" t="s">
        <v>76</v>
      </c>
      <c r="Y23" s="70">
        <f t="shared" si="0"/>
        <v>0</v>
      </c>
    </row>
    <row r="24" spans="1:25" ht="186.75" customHeight="1">
      <c r="A24" s="129" t="s">
        <v>26</v>
      </c>
      <c r="B24" s="71" t="s">
        <v>27</v>
      </c>
      <c r="C24" s="84" t="s">
        <v>25</v>
      </c>
      <c r="D24" s="10">
        <v>17</v>
      </c>
      <c r="E24" s="10"/>
      <c r="F24" s="11"/>
      <c r="G24" s="10">
        <f>H24</f>
        <v>18</v>
      </c>
      <c r="H24" s="99">
        <v>18</v>
      </c>
      <c r="I24" s="10">
        <v>17</v>
      </c>
      <c r="J24" s="10"/>
      <c r="K24" s="11"/>
      <c r="L24" s="10">
        <f>M24</f>
        <v>19</v>
      </c>
      <c r="M24" s="99">
        <v>19</v>
      </c>
      <c r="N24" s="11">
        <f t="shared" si="1"/>
      </c>
      <c r="O24" s="11" t="e">
        <f>IF(D24=0,"",N24/D24*100)</f>
        <v>#VALUE!</v>
      </c>
      <c r="P24" s="11">
        <f t="shared" si="2"/>
      </c>
      <c r="Q24" s="11">
        <f t="shared" si="3"/>
      </c>
      <c r="R24" s="11">
        <f t="shared" si="4"/>
        <v>1</v>
      </c>
      <c r="S24" s="11">
        <f>IF(G24=0,"",R24/G24*100)</f>
        <v>5.555555555555555</v>
      </c>
      <c r="T24" s="93">
        <f t="shared" si="5"/>
        <v>105.55555555555556</v>
      </c>
      <c r="U24" s="99">
        <v>19</v>
      </c>
      <c r="V24" s="93">
        <f t="shared" si="6"/>
        <v>105.55555555555556</v>
      </c>
      <c r="W24" s="201"/>
      <c r="X24" s="51"/>
      <c r="Y24" s="70">
        <f t="shared" si="0"/>
        <v>0</v>
      </c>
    </row>
    <row r="25" spans="1:25" ht="186" customHeight="1">
      <c r="A25" s="129" t="s">
        <v>28</v>
      </c>
      <c r="B25" s="71" t="s">
        <v>29</v>
      </c>
      <c r="C25" s="84" t="s">
        <v>25</v>
      </c>
      <c r="D25" s="10">
        <v>14</v>
      </c>
      <c r="E25" s="10"/>
      <c r="F25" s="11"/>
      <c r="G25" s="10">
        <f>H25</f>
        <v>16</v>
      </c>
      <c r="H25" s="99">
        <v>16</v>
      </c>
      <c r="I25" s="10">
        <v>14</v>
      </c>
      <c r="J25" s="10"/>
      <c r="K25" s="11"/>
      <c r="L25" s="10">
        <f>M25</f>
        <v>17</v>
      </c>
      <c r="M25" s="99">
        <v>17</v>
      </c>
      <c r="N25" s="11">
        <f t="shared" si="1"/>
      </c>
      <c r="O25" s="11">
        <f>IF(N25="","",N25/D25*100)</f>
      </c>
      <c r="P25" s="11">
        <f t="shared" si="2"/>
      </c>
      <c r="Q25" s="11">
        <f t="shared" si="3"/>
      </c>
      <c r="R25" s="11">
        <f t="shared" si="4"/>
        <v>1</v>
      </c>
      <c r="S25" s="11">
        <f>IF(R25="","",R25/G25*100)</f>
        <v>6.25</v>
      </c>
      <c r="T25" s="93">
        <f t="shared" si="5"/>
        <v>106.25</v>
      </c>
      <c r="U25" s="99">
        <v>17</v>
      </c>
      <c r="V25" s="93">
        <f t="shared" si="6"/>
        <v>106.25</v>
      </c>
      <c r="W25" s="201"/>
      <c r="X25" s="51"/>
      <c r="Y25" s="70">
        <f t="shared" si="0"/>
        <v>0</v>
      </c>
    </row>
    <row r="26" spans="1:25" ht="71.25" customHeight="1">
      <c r="A26" s="129" t="s">
        <v>30</v>
      </c>
      <c r="B26" s="72" t="s">
        <v>31</v>
      </c>
      <c r="C26" s="84" t="s">
        <v>25</v>
      </c>
      <c r="D26" s="10">
        <v>12</v>
      </c>
      <c r="E26" s="10"/>
      <c r="F26" s="11"/>
      <c r="G26" s="10">
        <f>H26</f>
        <v>14</v>
      </c>
      <c r="H26" s="99">
        <v>14</v>
      </c>
      <c r="I26" s="10">
        <v>12</v>
      </c>
      <c r="J26" s="10"/>
      <c r="K26" s="11"/>
      <c r="L26" s="10">
        <f>M26</f>
        <v>15</v>
      </c>
      <c r="M26" s="99">
        <v>15</v>
      </c>
      <c r="N26" s="11">
        <f t="shared" si="1"/>
      </c>
      <c r="O26" s="11">
        <f>IF(N26="","",N26/D26*100)</f>
      </c>
      <c r="P26" s="11">
        <f t="shared" si="2"/>
      </c>
      <c r="Q26" s="11">
        <f t="shared" si="3"/>
      </c>
      <c r="R26" s="11">
        <f t="shared" si="4"/>
        <v>1</v>
      </c>
      <c r="S26" s="11">
        <f>IF(R26="","",R26/G26*100)</f>
        <v>7.142857142857142</v>
      </c>
      <c r="T26" s="93">
        <f t="shared" si="5"/>
        <v>107.14285714285714</v>
      </c>
      <c r="U26" s="99">
        <v>15</v>
      </c>
      <c r="V26" s="93">
        <f t="shared" si="6"/>
        <v>107.14285714285714</v>
      </c>
      <c r="W26" s="202"/>
      <c r="X26" s="52"/>
      <c r="Y26" s="70">
        <f t="shared" si="0"/>
        <v>0</v>
      </c>
    </row>
    <row r="27" spans="1:25" ht="33">
      <c r="A27" s="79" t="s">
        <v>137</v>
      </c>
      <c r="B27" s="76" t="s">
        <v>32</v>
      </c>
      <c r="C27" s="79"/>
      <c r="D27" s="4"/>
      <c r="E27" s="4"/>
      <c r="F27" s="5"/>
      <c r="G27" s="4"/>
      <c r="H27" s="103"/>
      <c r="I27" s="4"/>
      <c r="J27" s="4"/>
      <c r="K27" s="5"/>
      <c r="L27" s="4"/>
      <c r="M27" s="103"/>
      <c r="N27" s="5">
        <f t="shared" si="1"/>
      </c>
      <c r="O27" s="5">
        <f aca="true" t="shared" si="7" ref="O27:O35">IF(D27=0,"",N27/D27*100)</f>
      </c>
      <c r="P27" s="5">
        <f t="shared" si="2"/>
      </c>
      <c r="Q27" s="5">
        <f t="shared" si="3"/>
      </c>
      <c r="R27" s="5">
        <f t="shared" si="4"/>
      </c>
      <c r="S27" s="5">
        <f aca="true" t="shared" si="8" ref="S27:S35">IF(G27=0,"",R27/G27*100)</f>
      </c>
      <c r="T27" s="90">
        <f t="shared" si="5"/>
      </c>
      <c r="U27" s="103"/>
      <c r="V27" s="90">
        <f t="shared" si="6"/>
      </c>
      <c r="W27" s="200" t="s">
        <v>54</v>
      </c>
      <c r="X27" s="203"/>
      <c r="Y27" s="70">
        <f t="shared" si="0"/>
        <v>0</v>
      </c>
    </row>
    <row r="28" spans="1:25" ht="16.5">
      <c r="A28" s="82"/>
      <c r="B28" s="71" t="s">
        <v>14</v>
      </c>
      <c r="C28" s="82"/>
      <c r="D28" s="6"/>
      <c r="E28" s="6"/>
      <c r="F28" s="7"/>
      <c r="G28" s="6"/>
      <c r="H28" s="104"/>
      <c r="I28" s="6"/>
      <c r="J28" s="6"/>
      <c r="K28" s="7"/>
      <c r="L28" s="6"/>
      <c r="M28" s="104"/>
      <c r="N28" s="7">
        <f t="shared" si="1"/>
      </c>
      <c r="O28" s="7">
        <f t="shared" si="7"/>
      </c>
      <c r="P28" s="7">
        <f t="shared" si="2"/>
      </c>
      <c r="Q28" s="7">
        <f t="shared" si="3"/>
      </c>
      <c r="R28" s="7">
        <f t="shared" si="4"/>
      </c>
      <c r="S28" s="7">
        <f t="shared" si="8"/>
      </c>
      <c r="T28" s="91">
        <f t="shared" si="5"/>
      </c>
      <c r="U28" s="104"/>
      <c r="V28" s="91">
        <f t="shared" si="6"/>
      </c>
      <c r="W28" s="201"/>
      <c r="X28" s="204"/>
      <c r="Y28" s="70">
        <f t="shared" si="0"/>
        <v>0</v>
      </c>
    </row>
    <row r="29" spans="1:25" ht="16.5">
      <c r="A29" s="82"/>
      <c r="B29" s="71" t="s">
        <v>15</v>
      </c>
      <c r="C29" s="82"/>
      <c r="D29" s="6"/>
      <c r="E29" s="6"/>
      <c r="F29" s="7"/>
      <c r="G29" s="6"/>
      <c r="H29" s="104"/>
      <c r="I29" s="6"/>
      <c r="J29" s="6"/>
      <c r="K29" s="7"/>
      <c r="L29" s="6"/>
      <c r="M29" s="104"/>
      <c r="N29" s="7">
        <f t="shared" si="1"/>
      </c>
      <c r="O29" s="7">
        <f t="shared" si="7"/>
      </c>
      <c r="P29" s="7">
        <f t="shared" si="2"/>
      </c>
      <c r="Q29" s="7">
        <f t="shared" si="3"/>
      </c>
      <c r="R29" s="7">
        <f t="shared" si="4"/>
      </c>
      <c r="S29" s="7">
        <f t="shared" si="8"/>
      </c>
      <c r="T29" s="91">
        <f t="shared" si="5"/>
      </c>
      <c r="U29" s="104"/>
      <c r="V29" s="91">
        <f t="shared" si="6"/>
      </c>
      <c r="W29" s="201"/>
      <c r="X29" s="204"/>
      <c r="Y29" s="70">
        <f t="shared" si="0"/>
        <v>0</v>
      </c>
    </row>
    <row r="30" spans="1:25" ht="16.5">
      <c r="A30" s="82"/>
      <c r="B30" s="71" t="s">
        <v>16</v>
      </c>
      <c r="C30" s="82"/>
      <c r="D30" s="6"/>
      <c r="E30" s="6"/>
      <c r="F30" s="7"/>
      <c r="G30" s="6"/>
      <c r="H30" s="104"/>
      <c r="I30" s="6"/>
      <c r="J30" s="6"/>
      <c r="K30" s="7"/>
      <c r="L30" s="6"/>
      <c r="M30" s="104"/>
      <c r="N30" s="7">
        <f t="shared" si="1"/>
      </c>
      <c r="O30" s="7">
        <f t="shared" si="7"/>
      </c>
      <c r="P30" s="7">
        <f t="shared" si="2"/>
      </c>
      <c r="Q30" s="7">
        <f t="shared" si="3"/>
      </c>
      <c r="R30" s="7">
        <f t="shared" si="4"/>
      </c>
      <c r="S30" s="7">
        <f t="shared" si="8"/>
      </c>
      <c r="T30" s="91">
        <f t="shared" si="5"/>
      </c>
      <c r="U30" s="104"/>
      <c r="V30" s="91">
        <f t="shared" si="6"/>
      </c>
      <c r="W30" s="201"/>
      <c r="X30" s="204"/>
      <c r="Y30" s="70">
        <f t="shared" si="0"/>
        <v>0</v>
      </c>
    </row>
    <row r="31" spans="1:25" ht="16.5">
      <c r="A31" s="82"/>
      <c r="B31" s="71" t="s">
        <v>17</v>
      </c>
      <c r="C31" s="82"/>
      <c r="D31" s="6"/>
      <c r="E31" s="6"/>
      <c r="F31" s="7"/>
      <c r="G31" s="6"/>
      <c r="H31" s="104"/>
      <c r="I31" s="6"/>
      <c r="J31" s="6"/>
      <c r="K31" s="7"/>
      <c r="L31" s="6"/>
      <c r="M31" s="104"/>
      <c r="N31" s="7">
        <f t="shared" si="1"/>
      </c>
      <c r="O31" s="7">
        <f t="shared" si="7"/>
      </c>
      <c r="P31" s="7">
        <f t="shared" si="2"/>
      </c>
      <c r="Q31" s="7">
        <f t="shared" si="3"/>
      </c>
      <c r="R31" s="7">
        <f t="shared" si="4"/>
      </c>
      <c r="S31" s="7">
        <f t="shared" si="8"/>
      </c>
      <c r="T31" s="91">
        <f t="shared" si="5"/>
      </c>
      <c r="U31" s="104"/>
      <c r="V31" s="91">
        <f t="shared" si="6"/>
      </c>
      <c r="W31" s="201"/>
      <c r="X31" s="204"/>
      <c r="Y31" s="70">
        <f t="shared" si="0"/>
        <v>0</v>
      </c>
    </row>
    <row r="32" spans="1:25" ht="16.5">
      <c r="A32" s="82"/>
      <c r="B32" s="71" t="s">
        <v>18</v>
      </c>
      <c r="C32" s="82"/>
      <c r="D32" s="6"/>
      <c r="E32" s="6"/>
      <c r="F32" s="7"/>
      <c r="G32" s="6"/>
      <c r="H32" s="104"/>
      <c r="I32" s="6"/>
      <c r="J32" s="6"/>
      <c r="K32" s="7"/>
      <c r="L32" s="6"/>
      <c r="M32" s="104"/>
      <c r="N32" s="7">
        <f t="shared" si="1"/>
      </c>
      <c r="O32" s="7">
        <f t="shared" si="7"/>
      </c>
      <c r="P32" s="7">
        <f t="shared" si="2"/>
      </c>
      <c r="Q32" s="7">
        <f t="shared" si="3"/>
      </c>
      <c r="R32" s="7">
        <f t="shared" si="4"/>
      </c>
      <c r="S32" s="7">
        <f t="shared" si="8"/>
      </c>
      <c r="T32" s="91">
        <f t="shared" si="5"/>
      </c>
      <c r="U32" s="104"/>
      <c r="V32" s="91">
        <f t="shared" si="6"/>
      </c>
      <c r="W32" s="201"/>
      <c r="X32" s="204"/>
      <c r="Y32" s="70">
        <f t="shared" si="0"/>
        <v>0</v>
      </c>
    </row>
    <row r="33" spans="1:25" ht="16.5">
      <c r="A33" s="82"/>
      <c r="B33" s="71" t="s">
        <v>71</v>
      </c>
      <c r="C33" s="82"/>
      <c r="D33" s="6"/>
      <c r="E33" s="6"/>
      <c r="F33" s="7"/>
      <c r="G33" s="6"/>
      <c r="H33" s="104"/>
      <c r="I33" s="6"/>
      <c r="J33" s="6"/>
      <c r="K33" s="7"/>
      <c r="L33" s="6"/>
      <c r="M33" s="104"/>
      <c r="N33" s="7">
        <f t="shared" si="1"/>
      </c>
      <c r="O33" s="7">
        <f t="shared" si="7"/>
      </c>
      <c r="P33" s="7">
        <f t="shared" si="2"/>
      </c>
      <c r="Q33" s="7">
        <f t="shared" si="3"/>
      </c>
      <c r="R33" s="7">
        <f t="shared" si="4"/>
      </c>
      <c r="S33" s="7">
        <f t="shared" si="8"/>
      </c>
      <c r="T33" s="91">
        <f t="shared" si="5"/>
      </c>
      <c r="U33" s="104"/>
      <c r="V33" s="91">
        <f t="shared" si="6"/>
      </c>
      <c r="W33" s="201"/>
      <c r="X33" s="204"/>
      <c r="Y33" s="70">
        <f t="shared" si="0"/>
        <v>0</v>
      </c>
    </row>
    <row r="34" spans="1:25" ht="16.5">
      <c r="A34" s="82"/>
      <c r="B34" s="71" t="s">
        <v>22</v>
      </c>
      <c r="C34" s="82"/>
      <c r="D34" s="6"/>
      <c r="E34" s="6"/>
      <c r="F34" s="7"/>
      <c r="G34" s="6"/>
      <c r="H34" s="104"/>
      <c r="I34" s="6"/>
      <c r="J34" s="6"/>
      <c r="K34" s="7"/>
      <c r="L34" s="6"/>
      <c r="M34" s="104"/>
      <c r="N34" s="7">
        <f t="shared" si="1"/>
      </c>
      <c r="O34" s="7">
        <f t="shared" si="7"/>
      </c>
      <c r="P34" s="7">
        <f t="shared" si="2"/>
      </c>
      <c r="Q34" s="7">
        <f t="shared" si="3"/>
      </c>
      <c r="R34" s="7">
        <f t="shared" si="4"/>
      </c>
      <c r="S34" s="7">
        <f t="shared" si="8"/>
      </c>
      <c r="T34" s="91">
        <f t="shared" si="5"/>
      </c>
      <c r="U34" s="104"/>
      <c r="V34" s="91">
        <f t="shared" si="6"/>
      </c>
      <c r="W34" s="201"/>
      <c r="X34" s="204"/>
      <c r="Y34" s="70">
        <f t="shared" si="0"/>
        <v>0</v>
      </c>
    </row>
    <row r="35" spans="1:25" ht="16.5">
      <c r="A35" s="82"/>
      <c r="B35" s="71" t="s">
        <v>20</v>
      </c>
      <c r="C35" s="80"/>
      <c r="D35" s="8"/>
      <c r="E35" s="8"/>
      <c r="F35" s="9"/>
      <c r="G35" s="8"/>
      <c r="H35" s="105"/>
      <c r="I35" s="8"/>
      <c r="J35" s="8"/>
      <c r="K35" s="9"/>
      <c r="L35" s="8"/>
      <c r="M35" s="105"/>
      <c r="N35" s="9">
        <f t="shared" si="1"/>
      </c>
      <c r="O35" s="9">
        <f t="shared" si="7"/>
      </c>
      <c r="P35" s="9">
        <f t="shared" si="2"/>
      </c>
      <c r="Q35" s="9">
        <f t="shared" si="3"/>
      </c>
      <c r="R35" s="9">
        <f t="shared" si="4"/>
      </c>
      <c r="S35" s="9">
        <f t="shared" si="8"/>
      </c>
      <c r="T35" s="92">
        <f t="shared" si="5"/>
      </c>
      <c r="U35" s="105"/>
      <c r="V35" s="92">
        <f t="shared" si="6"/>
      </c>
      <c r="W35" s="201"/>
      <c r="X35" s="204"/>
      <c r="Y35" s="70">
        <f t="shared" si="0"/>
        <v>0</v>
      </c>
    </row>
    <row r="36" spans="1:26" ht="16.5">
      <c r="A36" s="129" t="s">
        <v>138</v>
      </c>
      <c r="B36" s="71" t="s">
        <v>27</v>
      </c>
      <c r="C36" s="84" t="s">
        <v>25</v>
      </c>
      <c r="D36" s="10">
        <v>35</v>
      </c>
      <c r="E36" s="10"/>
      <c r="F36" s="11"/>
      <c r="G36" s="10">
        <f>H36</f>
        <v>38</v>
      </c>
      <c r="H36" s="101">
        <v>38</v>
      </c>
      <c r="I36" s="10">
        <v>35</v>
      </c>
      <c r="J36" s="10"/>
      <c r="K36" s="11"/>
      <c r="L36" s="10">
        <f>M36</f>
        <v>40</v>
      </c>
      <c r="M36" s="101">
        <v>40</v>
      </c>
      <c r="N36" s="11">
        <f t="shared" si="1"/>
      </c>
      <c r="O36" s="11">
        <f>IF(N36="","",N36/D36*100)</f>
      </c>
      <c r="P36" s="11">
        <f t="shared" si="2"/>
      </c>
      <c r="Q36" s="11">
        <f t="shared" si="3"/>
      </c>
      <c r="R36" s="11">
        <f t="shared" si="4"/>
        <v>2</v>
      </c>
      <c r="S36" s="11">
        <f>IF(R36="","",R36/G36*100)</f>
        <v>5.263157894736842</v>
      </c>
      <c r="T36" s="93">
        <f t="shared" si="5"/>
        <v>105.26315789473684</v>
      </c>
      <c r="U36" s="101">
        <v>40</v>
      </c>
      <c r="V36" s="93">
        <f t="shared" si="6"/>
        <v>105.26315789473684</v>
      </c>
      <c r="W36" s="201"/>
      <c r="X36" s="204"/>
      <c r="Y36" s="70">
        <f t="shared" si="0"/>
        <v>0</v>
      </c>
      <c r="Z36" s="2"/>
    </row>
    <row r="37" spans="1:26" ht="16.5">
      <c r="A37" s="129" t="s">
        <v>139</v>
      </c>
      <c r="B37" s="71" t="s">
        <v>29</v>
      </c>
      <c r="C37" s="84" t="s">
        <v>25</v>
      </c>
      <c r="D37" s="10">
        <v>28</v>
      </c>
      <c r="E37" s="10"/>
      <c r="F37" s="11"/>
      <c r="G37" s="10">
        <f>H37</f>
        <v>31</v>
      </c>
      <c r="H37" s="101">
        <v>31</v>
      </c>
      <c r="I37" s="10">
        <v>28</v>
      </c>
      <c r="J37" s="10"/>
      <c r="K37" s="11"/>
      <c r="L37" s="10">
        <f>M37</f>
        <v>33</v>
      </c>
      <c r="M37" s="101">
        <v>33</v>
      </c>
      <c r="N37" s="11">
        <f t="shared" si="1"/>
      </c>
      <c r="O37" s="11">
        <f>IF(N37="","",N37/D37*100)</f>
      </c>
      <c r="P37" s="11">
        <f t="shared" si="2"/>
      </c>
      <c r="Q37" s="11">
        <f t="shared" si="3"/>
      </c>
      <c r="R37" s="11">
        <f t="shared" si="4"/>
        <v>2</v>
      </c>
      <c r="S37" s="11">
        <f>IF(R37="","",R37/G37*100)</f>
        <v>6.451612903225806</v>
      </c>
      <c r="T37" s="93">
        <f t="shared" si="5"/>
        <v>106.4516129032258</v>
      </c>
      <c r="U37" s="101">
        <v>33</v>
      </c>
      <c r="V37" s="93">
        <f t="shared" si="6"/>
        <v>106.4516129032258</v>
      </c>
      <c r="W37" s="201"/>
      <c r="X37" s="204"/>
      <c r="Y37" s="70">
        <f t="shared" si="0"/>
        <v>0</v>
      </c>
      <c r="Z37" s="2"/>
    </row>
    <row r="38" spans="1:26" ht="16.5">
      <c r="A38" s="129" t="s">
        <v>140</v>
      </c>
      <c r="B38" s="72" t="s">
        <v>31</v>
      </c>
      <c r="C38" s="84" t="s">
        <v>25</v>
      </c>
      <c r="D38" s="10">
        <v>24</v>
      </c>
      <c r="E38" s="10"/>
      <c r="F38" s="11"/>
      <c r="G38" s="10">
        <f>H38</f>
        <v>26</v>
      </c>
      <c r="H38" s="101">
        <v>26</v>
      </c>
      <c r="I38" s="10">
        <v>24</v>
      </c>
      <c r="J38" s="10"/>
      <c r="K38" s="11"/>
      <c r="L38" s="10">
        <f>M38</f>
        <v>28</v>
      </c>
      <c r="M38" s="101">
        <v>28</v>
      </c>
      <c r="N38" s="11">
        <f t="shared" si="1"/>
      </c>
      <c r="O38" s="11">
        <f>IF(N38="","",N38/D38*100)</f>
      </c>
      <c r="P38" s="11">
        <f t="shared" si="2"/>
      </c>
      <c r="Q38" s="11">
        <f t="shared" si="3"/>
      </c>
      <c r="R38" s="11">
        <f t="shared" si="4"/>
        <v>2</v>
      </c>
      <c r="S38" s="11">
        <f>IF(R38="","",R38/G38*100)</f>
        <v>7.6923076923076925</v>
      </c>
      <c r="T38" s="93">
        <f t="shared" si="5"/>
        <v>107.6923076923077</v>
      </c>
      <c r="U38" s="101">
        <v>28</v>
      </c>
      <c r="V38" s="93">
        <f t="shared" si="6"/>
        <v>107.6923076923077</v>
      </c>
      <c r="W38" s="202"/>
      <c r="X38" s="205"/>
      <c r="Y38" s="70">
        <f t="shared" si="0"/>
        <v>0</v>
      </c>
      <c r="Z38" s="2"/>
    </row>
    <row r="39" spans="1:26" ht="71.25" customHeight="1">
      <c r="A39" s="79" t="s">
        <v>141</v>
      </c>
      <c r="B39" s="76" t="s">
        <v>72</v>
      </c>
      <c r="C39" s="85"/>
      <c r="D39" s="4"/>
      <c r="E39" s="4"/>
      <c r="F39" s="5"/>
      <c r="G39" s="4"/>
      <c r="H39" s="103"/>
      <c r="I39" s="4"/>
      <c r="J39" s="4"/>
      <c r="K39" s="5"/>
      <c r="L39" s="4"/>
      <c r="M39" s="103"/>
      <c r="N39" s="5">
        <f t="shared" si="1"/>
      </c>
      <c r="O39" s="5">
        <f>IF(D39=0,"",N39/D39*100)</f>
      </c>
      <c r="P39" s="5">
        <f t="shared" si="2"/>
      </c>
      <c r="Q39" s="5">
        <f t="shared" si="3"/>
      </c>
      <c r="R39" s="5">
        <f t="shared" si="4"/>
      </c>
      <c r="S39" s="5">
        <f>IF(G39=0,"",R39/G39*100)</f>
      </c>
      <c r="T39" s="90">
        <f t="shared" si="5"/>
      </c>
      <c r="U39" s="103"/>
      <c r="V39" s="90">
        <f t="shared" si="6"/>
      </c>
      <c r="W39" s="197" t="s">
        <v>112</v>
      </c>
      <c r="X39" s="53"/>
      <c r="Y39" s="70">
        <f t="shared" si="0"/>
        <v>0</v>
      </c>
      <c r="Z39" s="2"/>
    </row>
    <row r="40" spans="1:26" ht="16.5">
      <c r="A40" s="82"/>
      <c r="B40" s="97" t="s">
        <v>33</v>
      </c>
      <c r="C40" s="86"/>
      <c r="D40" s="6"/>
      <c r="E40" s="6"/>
      <c r="F40" s="7"/>
      <c r="G40" s="6"/>
      <c r="H40" s="104"/>
      <c r="I40" s="6"/>
      <c r="J40" s="6"/>
      <c r="K40" s="7"/>
      <c r="L40" s="6"/>
      <c r="M40" s="104"/>
      <c r="N40" s="7">
        <f t="shared" si="1"/>
      </c>
      <c r="O40" s="7">
        <f>IF(D40=0,"",N40/D40*100)</f>
      </c>
      <c r="P40" s="7">
        <f t="shared" si="2"/>
      </c>
      <c r="Q40" s="7">
        <f t="shared" si="3"/>
      </c>
      <c r="R40" s="7">
        <f t="shared" si="4"/>
      </c>
      <c r="S40" s="7">
        <f>IF(G40=0,"",R40/G40*100)</f>
      </c>
      <c r="T40" s="91">
        <f t="shared" si="5"/>
      </c>
      <c r="U40" s="104"/>
      <c r="V40" s="91">
        <f t="shared" si="6"/>
      </c>
      <c r="W40" s="198"/>
      <c r="X40" s="54"/>
      <c r="Y40" s="70">
        <f t="shared" si="0"/>
        <v>0</v>
      </c>
      <c r="Z40" s="2"/>
    </row>
    <row r="41" spans="1:26" ht="16.5">
      <c r="A41" s="82"/>
      <c r="B41" s="97" t="s">
        <v>34</v>
      </c>
      <c r="C41" s="86"/>
      <c r="D41" s="6"/>
      <c r="E41" s="6"/>
      <c r="F41" s="7"/>
      <c r="G41" s="6"/>
      <c r="H41" s="104"/>
      <c r="I41" s="6"/>
      <c r="J41" s="6"/>
      <c r="K41" s="7"/>
      <c r="L41" s="6"/>
      <c r="M41" s="104"/>
      <c r="N41" s="7">
        <f t="shared" si="1"/>
      </c>
      <c r="O41" s="7">
        <f>IF(D41=0,"",N41/D41*100)</f>
      </c>
      <c r="P41" s="7">
        <f t="shared" si="2"/>
      </c>
      <c r="Q41" s="7">
        <f t="shared" si="3"/>
      </c>
      <c r="R41" s="7">
        <f t="shared" si="4"/>
      </c>
      <c r="S41" s="7">
        <f>IF(G41=0,"",R41/G41*100)</f>
      </c>
      <c r="T41" s="91">
        <f t="shared" si="5"/>
      </c>
      <c r="U41" s="104"/>
      <c r="V41" s="91">
        <f t="shared" si="6"/>
      </c>
      <c r="W41" s="198"/>
      <c r="X41" s="54"/>
      <c r="Y41" s="70">
        <f t="shared" si="0"/>
        <v>0</v>
      </c>
      <c r="Z41" s="2"/>
    </row>
    <row r="42" spans="1:26" ht="33">
      <c r="A42" s="82"/>
      <c r="B42" s="97" t="s">
        <v>35</v>
      </c>
      <c r="C42" s="86"/>
      <c r="D42" s="6"/>
      <c r="E42" s="6"/>
      <c r="F42" s="7"/>
      <c r="G42" s="6"/>
      <c r="H42" s="104"/>
      <c r="I42" s="6"/>
      <c r="J42" s="6"/>
      <c r="K42" s="7"/>
      <c r="L42" s="6"/>
      <c r="M42" s="104"/>
      <c r="N42" s="7">
        <f t="shared" si="1"/>
      </c>
      <c r="O42" s="7">
        <f>IF(D42=0,"",N42/D42*100)</f>
      </c>
      <c r="P42" s="7">
        <f t="shared" si="2"/>
      </c>
      <c r="Q42" s="7">
        <f t="shared" si="3"/>
      </c>
      <c r="R42" s="7">
        <f t="shared" si="4"/>
      </c>
      <c r="S42" s="7">
        <f>IF(G42=0,"",R42/G42*100)</f>
      </c>
      <c r="T42" s="91">
        <f t="shared" si="5"/>
      </c>
      <c r="U42" s="104"/>
      <c r="V42" s="91">
        <f t="shared" si="6"/>
      </c>
      <c r="W42" s="198"/>
      <c r="X42" s="54"/>
      <c r="Y42" s="70">
        <f t="shared" si="0"/>
        <v>0</v>
      </c>
      <c r="Z42" s="2"/>
    </row>
    <row r="43" spans="1:26" ht="16.5">
      <c r="A43" s="82"/>
      <c r="B43" s="77" t="s">
        <v>50</v>
      </c>
      <c r="C43" s="86"/>
      <c r="D43" s="6"/>
      <c r="E43" s="6"/>
      <c r="F43" s="7"/>
      <c r="G43" s="6"/>
      <c r="H43" s="104"/>
      <c r="I43" s="6"/>
      <c r="J43" s="6"/>
      <c r="K43" s="7"/>
      <c r="L43" s="6"/>
      <c r="M43" s="104"/>
      <c r="N43" s="7">
        <f t="shared" si="1"/>
      </c>
      <c r="O43" s="7">
        <f>IF(D43=0,"",N43/D43*100)</f>
      </c>
      <c r="P43" s="7">
        <f t="shared" si="2"/>
      </c>
      <c r="Q43" s="7">
        <f t="shared" si="3"/>
      </c>
      <c r="R43" s="7">
        <f t="shared" si="4"/>
      </c>
      <c r="S43" s="7">
        <f>IF(G43=0,"",R43/G43*100)</f>
      </c>
      <c r="T43" s="91">
        <f t="shared" si="5"/>
      </c>
      <c r="U43" s="104"/>
      <c r="V43" s="91">
        <f t="shared" si="6"/>
      </c>
      <c r="W43" s="198"/>
      <c r="X43" s="54"/>
      <c r="Y43" s="70">
        <f t="shared" si="0"/>
        <v>0</v>
      </c>
      <c r="Z43" s="2"/>
    </row>
    <row r="44" spans="1:26" ht="16.5">
      <c r="A44" s="82"/>
      <c r="B44" s="77" t="s">
        <v>74</v>
      </c>
      <c r="C44" s="86"/>
      <c r="D44" s="6"/>
      <c r="E44" s="6"/>
      <c r="F44" s="7"/>
      <c r="G44" s="6"/>
      <c r="H44" s="104"/>
      <c r="I44" s="6"/>
      <c r="J44" s="6"/>
      <c r="K44" s="7"/>
      <c r="L44" s="6"/>
      <c r="M44" s="104"/>
      <c r="N44" s="7"/>
      <c r="O44" s="7"/>
      <c r="P44" s="7"/>
      <c r="Q44" s="7"/>
      <c r="R44" s="7"/>
      <c r="S44" s="7"/>
      <c r="T44" s="91"/>
      <c r="U44" s="105"/>
      <c r="V44" s="92"/>
      <c r="W44" s="198"/>
      <c r="X44" s="54"/>
      <c r="Y44" s="70">
        <f t="shared" si="0"/>
        <v>0</v>
      </c>
      <c r="Z44" s="2"/>
    </row>
    <row r="45" spans="1:26" ht="16.5">
      <c r="A45" s="82"/>
      <c r="B45" s="126" t="s">
        <v>108</v>
      </c>
      <c r="C45" s="86"/>
      <c r="D45" s="6"/>
      <c r="E45" s="6"/>
      <c r="F45" s="7"/>
      <c r="G45" s="6"/>
      <c r="H45" s="104"/>
      <c r="I45" s="6"/>
      <c r="J45" s="6"/>
      <c r="K45" s="7"/>
      <c r="L45" s="6"/>
      <c r="M45" s="104"/>
      <c r="N45" s="7"/>
      <c r="O45" s="7"/>
      <c r="P45" s="7"/>
      <c r="Q45" s="7"/>
      <c r="R45" s="7"/>
      <c r="S45" s="7"/>
      <c r="T45" s="91"/>
      <c r="U45" s="105"/>
      <c r="V45" s="92"/>
      <c r="W45" s="198"/>
      <c r="X45" s="54"/>
      <c r="Y45" s="70"/>
      <c r="Z45" s="2"/>
    </row>
    <row r="46" spans="1:26" ht="16.5">
      <c r="A46" s="82"/>
      <c r="B46" s="126" t="s">
        <v>109</v>
      </c>
      <c r="C46" s="86"/>
      <c r="D46" s="6"/>
      <c r="E46" s="6"/>
      <c r="F46" s="7"/>
      <c r="G46" s="6"/>
      <c r="H46" s="104"/>
      <c r="I46" s="6"/>
      <c r="J46" s="6"/>
      <c r="K46" s="7"/>
      <c r="L46" s="6"/>
      <c r="M46" s="104"/>
      <c r="N46" s="7"/>
      <c r="O46" s="7"/>
      <c r="P46" s="7"/>
      <c r="Q46" s="7"/>
      <c r="R46" s="7"/>
      <c r="S46" s="7"/>
      <c r="T46" s="91"/>
      <c r="U46" s="105"/>
      <c r="V46" s="92"/>
      <c r="W46" s="198"/>
      <c r="X46" s="54"/>
      <c r="Y46" s="70"/>
      <c r="Z46" s="2"/>
    </row>
    <row r="47" spans="1:26" ht="17.25" customHeight="1">
      <c r="A47" s="80"/>
      <c r="B47" s="127" t="s">
        <v>110</v>
      </c>
      <c r="C47" s="87"/>
      <c r="D47" s="8"/>
      <c r="E47" s="8"/>
      <c r="F47" s="9"/>
      <c r="G47" s="8"/>
      <c r="H47" s="105"/>
      <c r="I47" s="8"/>
      <c r="J47" s="8"/>
      <c r="K47" s="9"/>
      <c r="L47" s="8"/>
      <c r="M47" s="105"/>
      <c r="N47" s="9"/>
      <c r="O47" s="9"/>
      <c r="P47" s="9"/>
      <c r="Q47" s="9"/>
      <c r="R47" s="9"/>
      <c r="S47" s="9"/>
      <c r="T47" s="92"/>
      <c r="U47" s="105"/>
      <c r="V47" s="92"/>
      <c r="W47" s="198"/>
      <c r="X47" s="54"/>
      <c r="Y47" s="70"/>
      <c r="Z47" s="2"/>
    </row>
    <row r="48" spans="1:26" ht="219" customHeight="1">
      <c r="A48" s="129" t="s">
        <v>142</v>
      </c>
      <c r="B48" s="73" t="s">
        <v>36</v>
      </c>
      <c r="C48" s="84" t="s">
        <v>60</v>
      </c>
      <c r="D48" s="10">
        <v>25</v>
      </c>
      <c r="E48" s="10"/>
      <c r="F48" s="11"/>
      <c r="G48" s="10">
        <f>H48</f>
        <v>25</v>
      </c>
      <c r="H48" s="101">
        <v>25</v>
      </c>
      <c r="I48" s="10">
        <v>25</v>
      </c>
      <c r="J48" s="10"/>
      <c r="K48" s="11"/>
      <c r="L48" s="10">
        <f>M48</f>
        <v>26</v>
      </c>
      <c r="M48" s="101">
        <v>26</v>
      </c>
      <c r="N48" s="11">
        <f>IF(I48-D48=0,"",I48-D48)</f>
      </c>
      <c r="O48" s="11" t="e">
        <f>IF(D48=0,"",N48/D48*100)</f>
        <v>#VALUE!</v>
      </c>
      <c r="P48" s="11">
        <f>IF(J48-E48=0,"",J48-E48)</f>
      </c>
      <c r="Q48" s="11">
        <f>IF(E48=0,"",P48/E48*100)</f>
      </c>
      <c r="R48" s="11">
        <f>IF(L48-G48=0,"",L48-G48)</f>
        <v>1</v>
      </c>
      <c r="S48" s="11">
        <f>IF(G48=0,"",R48/G48*100)</f>
        <v>4</v>
      </c>
      <c r="T48" s="93">
        <f>IF(H48=0,"",M48/H48*100)</f>
        <v>104</v>
      </c>
      <c r="U48" s="101">
        <v>26</v>
      </c>
      <c r="V48" s="93">
        <f aca="true" t="shared" si="9" ref="V48:V54">IF(H48=0,"",U48/H48*100)</f>
        <v>104</v>
      </c>
      <c r="W48" s="198"/>
      <c r="X48" s="61" t="s">
        <v>76</v>
      </c>
      <c r="Y48" s="70">
        <f t="shared" si="0"/>
        <v>0</v>
      </c>
      <c r="Z48" s="2"/>
    </row>
    <row r="49" spans="1:26" ht="206.25" customHeight="1">
      <c r="A49" s="129" t="s">
        <v>143</v>
      </c>
      <c r="B49" s="73" t="s">
        <v>37</v>
      </c>
      <c r="C49" s="84" t="s">
        <v>60</v>
      </c>
      <c r="D49" s="10">
        <v>18</v>
      </c>
      <c r="E49" s="10"/>
      <c r="F49" s="11"/>
      <c r="G49" s="10">
        <f>H49</f>
        <v>18</v>
      </c>
      <c r="H49" s="101">
        <v>18</v>
      </c>
      <c r="I49" s="10">
        <v>18</v>
      </c>
      <c r="J49" s="10"/>
      <c r="K49" s="11"/>
      <c r="L49" s="10">
        <f>M49</f>
        <v>19</v>
      </c>
      <c r="M49" s="101">
        <v>19</v>
      </c>
      <c r="N49" s="11">
        <f>IF(I49-D49=0,"",I49-D49)</f>
      </c>
      <c r="O49" s="11" t="e">
        <f>IF(D49=0,"",N49/D49*100)</f>
        <v>#VALUE!</v>
      </c>
      <c r="P49" s="11">
        <f>IF(J49-E49=0,"",J49-E49)</f>
      </c>
      <c r="Q49" s="11">
        <f>IF(E49=0,"",P49/E49*100)</f>
      </c>
      <c r="R49" s="11">
        <f>IF(L49-G49=0,"",L49-G49)</f>
        <v>1</v>
      </c>
      <c r="S49" s="11">
        <f>IF(G49=0,"",R49/G49*100)</f>
        <v>5.555555555555555</v>
      </c>
      <c r="T49" s="93">
        <f>IF(H49=0,"",M49/H49*100)</f>
        <v>105.55555555555556</v>
      </c>
      <c r="U49" s="101">
        <v>19</v>
      </c>
      <c r="V49" s="93">
        <f t="shared" si="9"/>
        <v>105.55555555555556</v>
      </c>
      <c r="W49" s="198"/>
      <c r="X49" s="61" t="s">
        <v>76</v>
      </c>
      <c r="Y49" s="70">
        <f t="shared" si="0"/>
        <v>0</v>
      </c>
      <c r="Z49" s="2"/>
    </row>
    <row r="50" spans="1:26" ht="241.5" customHeight="1">
      <c r="A50" s="129" t="s">
        <v>144</v>
      </c>
      <c r="B50" s="73" t="s">
        <v>38</v>
      </c>
      <c r="C50" s="84" t="s">
        <v>60</v>
      </c>
      <c r="D50" s="10">
        <v>15</v>
      </c>
      <c r="E50" s="10"/>
      <c r="F50" s="11"/>
      <c r="G50" s="10">
        <f>H50</f>
        <v>16</v>
      </c>
      <c r="H50" s="101">
        <v>16</v>
      </c>
      <c r="I50" s="10">
        <v>15</v>
      </c>
      <c r="J50" s="10"/>
      <c r="K50" s="11"/>
      <c r="L50" s="10">
        <f>M50</f>
        <v>17</v>
      </c>
      <c r="M50" s="101">
        <v>17</v>
      </c>
      <c r="N50" s="11">
        <f>IF(I50-D50=0,"",I50-D50)</f>
      </c>
      <c r="O50" s="11">
        <f>IF(N50="","",N50/D50*100)</f>
      </c>
      <c r="P50" s="11">
        <f>IF(J50-E50=0,"",J50-E50)</f>
      </c>
      <c r="Q50" s="11">
        <f>IF(E50=0,"",P50/E50*100)</f>
      </c>
      <c r="R50" s="11">
        <f>IF(L50-G50=0,"",L50-G50)</f>
        <v>1</v>
      </c>
      <c r="S50" s="11">
        <f>IF(R50="","",R50/G50*100)</f>
        <v>6.25</v>
      </c>
      <c r="T50" s="93">
        <f>IF(H50=0,"",M50/H50*100)</f>
        <v>106.25</v>
      </c>
      <c r="U50" s="101">
        <v>17</v>
      </c>
      <c r="V50" s="93">
        <f t="shared" si="9"/>
        <v>106.25</v>
      </c>
      <c r="W50" s="199"/>
      <c r="X50" s="55"/>
      <c r="Y50" s="70">
        <f t="shared" si="0"/>
        <v>0</v>
      </c>
      <c r="Z50" s="2"/>
    </row>
    <row r="51" spans="1:26" ht="409.5" customHeight="1">
      <c r="A51" s="79" t="s">
        <v>168</v>
      </c>
      <c r="B51" s="111" t="s">
        <v>95</v>
      </c>
      <c r="C51" s="85" t="s">
        <v>60</v>
      </c>
      <c r="D51" s="10">
        <v>194</v>
      </c>
      <c r="E51" s="10"/>
      <c r="F51" s="11"/>
      <c r="G51" s="10"/>
      <c r="H51" s="99">
        <v>194</v>
      </c>
      <c r="I51" s="10">
        <v>194</v>
      </c>
      <c r="J51" s="10"/>
      <c r="K51" s="11"/>
      <c r="L51" s="10"/>
      <c r="M51" s="99">
        <v>205</v>
      </c>
      <c r="N51" s="11"/>
      <c r="O51" s="11"/>
      <c r="P51" s="11"/>
      <c r="Q51" s="11"/>
      <c r="R51" s="11"/>
      <c r="S51" s="11"/>
      <c r="T51" s="93">
        <f>IF(H51=0,"",M51/H51*100)</f>
        <v>105.6701030927835</v>
      </c>
      <c r="U51" s="99">
        <v>205</v>
      </c>
      <c r="V51" s="93">
        <f t="shared" si="9"/>
        <v>105.6701030927835</v>
      </c>
      <c r="W51" s="117" t="s">
        <v>125</v>
      </c>
      <c r="X51" s="112"/>
      <c r="Y51" s="70">
        <f t="shared" si="0"/>
        <v>0</v>
      </c>
      <c r="Z51" s="2"/>
    </row>
    <row r="52" spans="1:26" ht="100.5" customHeight="1">
      <c r="A52" s="79" t="s">
        <v>145</v>
      </c>
      <c r="B52" s="111" t="s">
        <v>94</v>
      </c>
      <c r="C52" s="85" t="s">
        <v>40</v>
      </c>
      <c r="D52" s="10">
        <v>62</v>
      </c>
      <c r="E52" s="10"/>
      <c r="F52" s="11"/>
      <c r="G52" s="10"/>
      <c r="H52" s="99">
        <v>62</v>
      </c>
      <c r="I52" s="10">
        <v>62</v>
      </c>
      <c r="J52" s="10"/>
      <c r="K52" s="11"/>
      <c r="L52" s="10"/>
      <c r="M52" s="99">
        <v>66</v>
      </c>
      <c r="N52" s="11"/>
      <c r="O52" s="11"/>
      <c r="P52" s="11"/>
      <c r="Q52" s="11"/>
      <c r="R52" s="11"/>
      <c r="S52" s="11"/>
      <c r="T52" s="93">
        <f>IF(H52=0,"",M52/H52*100)</f>
        <v>106.4516129032258</v>
      </c>
      <c r="U52" s="99">
        <v>66</v>
      </c>
      <c r="V52" s="93">
        <f t="shared" si="9"/>
        <v>106.4516129032258</v>
      </c>
      <c r="W52" s="113" t="s">
        <v>120</v>
      </c>
      <c r="X52" s="112"/>
      <c r="Y52" s="70">
        <f t="shared" si="0"/>
        <v>0</v>
      </c>
      <c r="Z52" s="2"/>
    </row>
    <row r="53" spans="1:26" ht="101.25" customHeight="1">
      <c r="A53" s="79" t="s">
        <v>146</v>
      </c>
      <c r="B53" s="111" t="s">
        <v>73</v>
      </c>
      <c r="C53" s="85" t="s">
        <v>40</v>
      </c>
      <c r="D53" s="10">
        <v>193</v>
      </c>
      <c r="E53" s="10"/>
      <c r="F53" s="11"/>
      <c r="G53" s="10"/>
      <c r="H53" s="99">
        <v>193</v>
      </c>
      <c r="I53" s="10">
        <v>193</v>
      </c>
      <c r="J53" s="10"/>
      <c r="K53" s="11"/>
      <c r="L53" s="10"/>
      <c r="M53" s="99">
        <v>204</v>
      </c>
      <c r="N53" s="11"/>
      <c r="O53" s="11"/>
      <c r="P53" s="11"/>
      <c r="Q53" s="11"/>
      <c r="R53" s="11"/>
      <c r="S53" s="11"/>
      <c r="T53" s="93"/>
      <c r="U53" s="99">
        <v>204</v>
      </c>
      <c r="V53" s="93">
        <f t="shared" si="9"/>
        <v>105.69948186528497</v>
      </c>
      <c r="W53" s="113" t="s">
        <v>117</v>
      </c>
      <c r="X53" s="112"/>
      <c r="Y53" s="70">
        <f t="shared" si="0"/>
        <v>0</v>
      </c>
      <c r="Z53" s="2"/>
    </row>
    <row r="54" spans="1:26" ht="56.25" customHeight="1">
      <c r="A54" s="79" t="s">
        <v>147</v>
      </c>
      <c r="B54" s="76" t="s">
        <v>115</v>
      </c>
      <c r="C54" s="85" t="s">
        <v>39</v>
      </c>
      <c r="D54" s="10">
        <v>14580</v>
      </c>
      <c r="E54" s="10"/>
      <c r="F54" s="11"/>
      <c r="G54" s="10">
        <f>H54</f>
        <v>14580</v>
      </c>
      <c r="H54" s="106">
        <v>14580</v>
      </c>
      <c r="I54" s="10"/>
      <c r="J54" s="10"/>
      <c r="K54" s="11"/>
      <c r="L54" s="10">
        <f>M54</f>
        <v>15060</v>
      </c>
      <c r="M54" s="106">
        <v>15060</v>
      </c>
      <c r="N54" s="11">
        <f>IF(I54-D54=0,"",I54-D54)</f>
        <v>-14580</v>
      </c>
      <c r="O54" s="11">
        <f>IF(D54=0,"",N54/D54*100)</f>
        <v>-100</v>
      </c>
      <c r="P54" s="11">
        <f>IF(J54-E54=0,"",J54-E54)</f>
      </c>
      <c r="Q54" s="11">
        <f>IF(E54=0,"",P54/E54*100)</f>
      </c>
      <c r="R54" s="11">
        <f>IF(L54-G54=0,"",L54-G54)</f>
        <v>480</v>
      </c>
      <c r="S54" s="11">
        <f>IF(G54=0,"",R54/G54*100)</f>
        <v>3.292181069958848</v>
      </c>
      <c r="T54" s="93">
        <f>IF(H54=0,"",M54/H54*100)</f>
        <v>103.29218106995886</v>
      </c>
      <c r="U54" s="106">
        <v>15060</v>
      </c>
      <c r="V54" s="93">
        <f t="shared" si="9"/>
        <v>103.29218106995886</v>
      </c>
      <c r="W54" s="95" t="s">
        <v>116</v>
      </c>
      <c r="X54" s="35"/>
      <c r="Y54" s="70">
        <f t="shared" si="0"/>
        <v>0</v>
      </c>
      <c r="Z54" s="2"/>
    </row>
    <row r="55" spans="1:26" ht="49.5">
      <c r="A55" s="130">
        <v>8</v>
      </c>
      <c r="B55" s="78" t="s">
        <v>97</v>
      </c>
      <c r="C55" s="88"/>
      <c r="D55" s="10"/>
      <c r="E55" s="10"/>
      <c r="F55" s="11"/>
      <c r="G55" s="10"/>
      <c r="H55" s="106"/>
      <c r="I55" s="10"/>
      <c r="J55" s="10"/>
      <c r="K55" s="11"/>
      <c r="L55" s="10"/>
      <c r="M55" s="106"/>
      <c r="N55" s="11"/>
      <c r="O55" s="11"/>
      <c r="P55" s="11"/>
      <c r="Q55" s="11"/>
      <c r="R55" s="11"/>
      <c r="S55" s="11"/>
      <c r="T55" s="93"/>
      <c r="U55" s="106"/>
      <c r="V55" s="93"/>
      <c r="W55" s="98" t="s">
        <v>69</v>
      </c>
      <c r="X55" s="35"/>
      <c r="Y55" s="70">
        <f t="shared" si="0"/>
        <v>0</v>
      </c>
      <c r="Z55" s="2"/>
    </row>
    <row r="56" spans="1:26" ht="49.5">
      <c r="A56" s="74" t="s">
        <v>148</v>
      </c>
      <c r="B56" s="78" t="s">
        <v>57</v>
      </c>
      <c r="C56" s="88" t="s">
        <v>52</v>
      </c>
      <c r="D56" s="10"/>
      <c r="E56" s="10"/>
      <c r="F56" s="11"/>
      <c r="G56" s="10"/>
      <c r="H56" s="100">
        <v>950</v>
      </c>
      <c r="I56" s="10"/>
      <c r="J56" s="10"/>
      <c r="K56" s="11"/>
      <c r="L56" s="10"/>
      <c r="M56" s="100">
        <v>950</v>
      </c>
      <c r="N56" s="11"/>
      <c r="O56" s="11"/>
      <c r="P56" s="11"/>
      <c r="Q56" s="11"/>
      <c r="R56" s="11"/>
      <c r="S56" s="11"/>
      <c r="T56" s="93">
        <f aca="true" t="shared" si="10" ref="T56:T72">IF(H56=0,"",M56/H56*100)</f>
        <v>100</v>
      </c>
      <c r="U56" s="100">
        <v>950</v>
      </c>
      <c r="V56" s="93">
        <f>IF(H56=0,"",U56/H56*100)</f>
        <v>100</v>
      </c>
      <c r="W56" s="98" t="s">
        <v>69</v>
      </c>
      <c r="X56" s="35"/>
      <c r="Y56" s="70">
        <f t="shared" si="0"/>
        <v>0</v>
      </c>
      <c r="Z56" s="2"/>
    </row>
    <row r="57" spans="1:26" ht="49.5">
      <c r="A57" s="74" t="s">
        <v>149</v>
      </c>
      <c r="B57" s="78" t="s">
        <v>82</v>
      </c>
      <c r="C57" s="88" t="s">
        <v>52</v>
      </c>
      <c r="D57" s="10"/>
      <c r="E57" s="10"/>
      <c r="F57" s="11"/>
      <c r="G57" s="10"/>
      <c r="H57" s="100">
        <v>1100</v>
      </c>
      <c r="I57" s="10"/>
      <c r="J57" s="10"/>
      <c r="K57" s="11"/>
      <c r="L57" s="10"/>
      <c r="M57" s="100">
        <v>1100</v>
      </c>
      <c r="N57" s="11"/>
      <c r="O57" s="11"/>
      <c r="P57" s="11"/>
      <c r="Q57" s="11"/>
      <c r="R57" s="11"/>
      <c r="S57" s="11"/>
      <c r="T57" s="93">
        <f t="shared" si="10"/>
        <v>100</v>
      </c>
      <c r="U57" s="100">
        <v>1100</v>
      </c>
      <c r="V57" s="93">
        <f>IF(H57=0,"",U57/H57*100)</f>
        <v>100</v>
      </c>
      <c r="W57" s="98" t="s">
        <v>69</v>
      </c>
      <c r="X57" s="35"/>
      <c r="Y57" s="70">
        <f t="shared" si="0"/>
        <v>0</v>
      </c>
      <c r="Z57" s="2"/>
    </row>
    <row r="58" spans="1:26" ht="49.5">
      <c r="A58" s="74" t="s">
        <v>169</v>
      </c>
      <c r="B58" s="78" t="s">
        <v>83</v>
      </c>
      <c r="C58" s="88" t="s">
        <v>52</v>
      </c>
      <c r="D58" s="10"/>
      <c r="E58" s="10"/>
      <c r="F58" s="11"/>
      <c r="G58" s="10"/>
      <c r="H58" s="100">
        <v>990</v>
      </c>
      <c r="I58" s="10"/>
      <c r="J58" s="10"/>
      <c r="K58" s="11"/>
      <c r="L58" s="10"/>
      <c r="M58" s="100">
        <v>990</v>
      </c>
      <c r="N58" s="11"/>
      <c r="O58" s="11"/>
      <c r="P58" s="11"/>
      <c r="Q58" s="11"/>
      <c r="R58" s="11"/>
      <c r="S58" s="11"/>
      <c r="T58" s="93">
        <f t="shared" si="10"/>
        <v>100</v>
      </c>
      <c r="U58" s="100">
        <v>990</v>
      </c>
      <c r="V58" s="93">
        <f>IF(H58=0,"",U58/H58*100)</f>
        <v>100</v>
      </c>
      <c r="W58" s="98" t="s">
        <v>69</v>
      </c>
      <c r="X58" s="35"/>
      <c r="Y58" s="70">
        <f t="shared" si="0"/>
        <v>0</v>
      </c>
      <c r="Z58" s="2"/>
    </row>
    <row r="59" spans="1:26" ht="49.5">
      <c r="A59" s="74" t="s">
        <v>150</v>
      </c>
      <c r="B59" s="78" t="s">
        <v>96</v>
      </c>
      <c r="C59" s="88" t="s">
        <v>52</v>
      </c>
      <c r="D59" s="10"/>
      <c r="E59" s="10"/>
      <c r="F59" s="11"/>
      <c r="G59" s="10"/>
      <c r="H59" s="100">
        <v>850</v>
      </c>
      <c r="I59" s="10"/>
      <c r="J59" s="10"/>
      <c r="K59" s="11"/>
      <c r="L59" s="10"/>
      <c r="M59" s="100">
        <v>850</v>
      </c>
      <c r="N59" s="11"/>
      <c r="O59" s="11"/>
      <c r="P59" s="11"/>
      <c r="Q59" s="11"/>
      <c r="R59" s="11"/>
      <c r="S59" s="11"/>
      <c r="T59" s="93">
        <f t="shared" si="10"/>
        <v>100</v>
      </c>
      <c r="U59" s="100">
        <v>850</v>
      </c>
      <c r="V59" s="93">
        <f>IF(H59=0,"",U59/H59*100)</f>
        <v>100</v>
      </c>
      <c r="W59" s="98" t="s">
        <v>69</v>
      </c>
      <c r="X59" s="35"/>
      <c r="Y59" s="70"/>
      <c r="Z59" s="2"/>
    </row>
    <row r="60" spans="1:26" ht="49.5">
      <c r="A60" s="74" t="s">
        <v>151</v>
      </c>
      <c r="B60" s="78" t="s">
        <v>98</v>
      </c>
      <c r="C60" s="88"/>
      <c r="D60" s="10"/>
      <c r="E60" s="10"/>
      <c r="F60" s="11"/>
      <c r="G60" s="10"/>
      <c r="H60" s="100"/>
      <c r="I60" s="10"/>
      <c r="J60" s="10"/>
      <c r="K60" s="11"/>
      <c r="L60" s="10"/>
      <c r="M60" s="100"/>
      <c r="N60" s="11"/>
      <c r="O60" s="11"/>
      <c r="P60" s="11"/>
      <c r="Q60" s="11"/>
      <c r="R60" s="11"/>
      <c r="S60" s="11"/>
      <c r="T60" s="93">
        <f t="shared" si="10"/>
      </c>
      <c r="U60" s="100"/>
      <c r="V60" s="93"/>
      <c r="W60" s="98" t="s">
        <v>69</v>
      </c>
      <c r="X60" s="35"/>
      <c r="Y60" s="70">
        <f t="shared" si="0"/>
        <v>0</v>
      </c>
      <c r="Z60" s="2"/>
    </row>
    <row r="61" spans="1:26" ht="49.5">
      <c r="A61" s="74" t="s">
        <v>152</v>
      </c>
      <c r="B61" s="78" t="s">
        <v>57</v>
      </c>
      <c r="C61" s="88" t="s">
        <v>52</v>
      </c>
      <c r="D61" s="10"/>
      <c r="E61" s="10"/>
      <c r="F61" s="11"/>
      <c r="G61" s="10"/>
      <c r="H61" s="100">
        <v>500</v>
      </c>
      <c r="I61" s="10"/>
      <c r="J61" s="10"/>
      <c r="K61" s="11"/>
      <c r="L61" s="10"/>
      <c r="M61" s="100">
        <v>500</v>
      </c>
      <c r="N61" s="11"/>
      <c r="O61" s="11"/>
      <c r="P61" s="11"/>
      <c r="Q61" s="11"/>
      <c r="R61" s="11"/>
      <c r="S61" s="11"/>
      <c r="T61" s="93">
        <f t="shared" si="10"/>
        <v>100</v>
      </c>
      <c r="U61" s="100">
        <v>500</v>
      </c>
      <c r="V61" s="93">
        <f>IF(H61=0,"",U61/H61*100)</f>
        <v>100</v>
      </c>
      <c r="W61" s="98" t="s">
        <v>69</v>
      </c>
      <c r="X61" s="35"/>
      <c r="Y61" s="70">
        <f t="shared" si="0"/>
        <v>0</v>
      </c>
      <c r="Z61" s="2"/>
    </row>
    <row r="62" spans="1:26" ht="49.5">
      <c r="A62" s="74" t="s">
        <v>153</v>
      </c>
      <c r="B62" s="78" t="s">
        <v>82</v>
      </c>
      <c r="C62" s="88" t="s">
        <v>52</v>
      </c>
      <c r="D62" s="10"/>
      <c r="E62" s="10"/>
      <c r="F62" s="11"/>
      <c r="G62" s="10"/>
      <c r="H62" s="100">
        <v>680</v>
      </c>
      <c r="I62" s="10"/>
      <c r="J62" s="10"/>
      <c r="K62" s="11"/>
      <c r="L62" s="10"/>
      <c r="M62" s="100">
        <v>680</v>
      </c>
      <c r="N62" s="11"/>
      <c r="O62" s="11"/>
      <c r="P62" s="11"/>
      <c r="Q62" s="11"/>
      <c r="R62" s="11"/>
      <c r="S62" s="11"/>
      <c r="T62" s="93">
        <f t="shared" si="10"/>
        <v>100</v>
      </c>
      <c r="U62" s="100">
        <v>680</v>
      </c>
      <c r="V62" s="93">
        <f>IF(H62=0,"",U62/H62*100)</f>
        <v>100</v>
      </c>
      <c r="W62" s="98" t="s">
        <v>69</v>
      </c>
      <c r="X62" s="35"/>
      <c r="Y62" s="70">
        <f t="shared" si="0"/>
        <v>0</v>
      </c>
      <c r="Z62" s="2"/>
    </row>
    <row r="63" spans="1:26" ht="49.5">
      <c r="A63" s="74" t="s">
        <v>154</v>
      </c>
      <c r="B63" s="78" t="s">
        <v>83</v>
      </c>
      <c r="C63" s="88" t="s">
        <v>52</v>
      </c>
      <c r="D63" s="10"/>
      <c r="E63" s="10"/>
      <c r="F63" s="11"/>
      <c r="G63" s="10"/>
      <c r="H63" s="100">
        <v>570</v>
      </c>
      <c r="I63" s="10"/>
      <c r="J63" s="10"/>
      <c r="K63" s="11"/>
      <c r="L63" s="10"/>
      <c r="M63" s="100">
        <v>570</v>
      </c>
      <c r="N63" s="11"/>
      <c r="O63" s="11"/>
      <c r="P63" s="11"/>
      <c r="Q63" s="11"/>
      <c r="R63" s="11"/>
      <c r="S63" s="11"/>
      <c r="T63" s="93">
        <f t="shared" si="10"/>
        <v>100</v>
      </c>
      <c r="U63" s="100">
        <v>570</v>
      </c>
      <c r="V63" s="93">
        <f>IF(H63=0,"",U63/H63*100)</f>
        <v>100</v>
      </c>
      <c r="W63" s="98" t="s">
        <v>69</v>
      </c>
      <c r="X63" s="35"/>
      <c r="Y63" s="70">
        <f t="shared" si="0"/>
        <v>0</v>
      </c>
      <c r="Z63" s="2"/>
    </row>
    <row r="64" spans="1:26" ht="49.5">
      <c r="A64" s="74" t="s">
        <v>155</v>
      </c>
      <c r="B64" s="78" t="s">
        <v>99</v>
      </c>
      <c r="C64" s="88" t="s">
        <v>52</v>
      </c>
      <c r="D64" s="10"/>
      <c r="E64" s="10"/>
      <c r="F64" s="11"/>
      <c r="G64" s="10"/>
      <c r="H64" s="100">
        <v>450</v>
      </c>
      <c r="I64" s="10"/>
      <c r="J64" s="10"/>
      <c r="K64" s="11"/>
      <c r="L64" s="10"/>
      <c r="M64" s="100">
        <v>450</v>
      </c>
      <c r="N64" s="11"/>
      <c r="O64" s="11"/>
      <c r="P64" s="11"/>
      <c r="Q64" s="11"/>
      <c r="R64" s="11"/>
      <c r="S64" s="11"/>
      <c r="T64" s="93">
        <f t="shared" si="10"/>
        <v>100</v>
      </c>
      <c r="U64" s="100">
        <v>450</v>
      </c>
      <c r="V64" s="93">
        <f>IF(H64=0,"",U64/H64*100)</f>
        <v>100</v>
      </c>
      <c r="W64" s="114" t="s">
        <v>69</v>
      </c>
      <c r="X64" s="35"/>
      <c r="Y64" s="70">
        <f t="shared" si="0"/>
        <v>0</v>
      </c>
      <c r="Z64" s="2"/>
    </row>
    <row r="65" spans="1:26" ht="49.5">
      <c r="A65" s="74" t="s">
        <v>156</v>
      </c>
      <c r="B65" s="78" t="s">
        <v>100</v>
      </c>
      <c r="C65" s="88"/>
      <c r="D65" s="10"/>
      <c r="E65" s="10"/>
      <c r="F65" s="11"/>
      <c r="G65" s="10"/>
      <c r="H65" s="100"/>
      <c r="I65" s="10"/>
      <c r="J65" s="10"/>
      <c r="K65" s="11"/>
      <c r="L65" s="10"/>
      <c r="M65" s="100"/>
      <c r="N65" s="11"/>
      <c r="O65" s="11"/>
      <c r="P65" s="11"/>
      <c r="Q65" s="11"/>
      <c r="R65" s="11"/>
      <c r="S65" s="11"/>
      <c r="T65" s="93">
        <f t="shared" si="10"/>
      </c>
      <c r="U65" s="100"/>
      <c r="V65" s="93"/>
      <c r="W65" s="96" t="s">
        <v>69</v>
      </c>
      <c r="X65" s="35"/>
      <c r="Y65" s="70">
        <f t="shared" si="0"/>
        <v>0</v>
      </c>
      <c r="Z65" s="2"/>
    </row>
    <row r="66" spans="1:26" ht="49.5">
      <c r="A66" s="74" t="s">
        <v>170</v>
      </c>
      <c r="B66" s="78" t="s">
        <v>57</v>
      </c>
      <c r="C66" s="88" t="s">
        <v>52</v>
      </c>
      <c r="D66" s="10"/>
      <c r="E66" s="10"/>
      <c r="F66" s="11"/>
      <c r="G66" s="10"/>
      <c r="H66" s="100">
        <v>800</v>
      </c>
      <c r="I66" s="10"/>
      <c r="J66" s="10"/>
      <c r="K66" s="11"/>
      <c r="L66" s="10"/>
      <c r="M66" s="100">
        <v>800</v>
      </c>
      <c r="N66" s="11"/>
      <c r="O66" s="11"/>
      <c r="P66" s="11"/>
      <c r="Q66" s="11"/>
      <c r="R66" s="11"/>
      <c r="S66" s="11"/>
      <c r="T66" s="93">
        <f t="shared" si="10"/>
        <v>100</v>
      </c>
      <c r="U66" s="100">
        <v>800</v>
      </c>
      <c r="V66" s="93">
        <f>IF(H66=0,"",U66/H66*100)</f>
        <v>100</v>
      </c>
      <c r="W66" s="96" t="s">
        <v>69</v>
      </c>
      <c r="X66" s="35"/>
      <c r="Y66" s="70">
        <f t="shared" si="0"/>
        <v>0</v>
      </c>
      <c r="Z66" s="2"/>
    </row>
    <row r="67" spans="1:26" ht="49.5">
      <c r="A67" s="74" t="s">
        <v>171</v>
      </c>
      <c r="B67" s="78" t="s">
        <v>68</v>
      </c>
      <c r="C67" s="88" t="s">
        <v>52</v>
      </c>
      <c r="D67" s="10"/>
      <c r="E67" s="10"/>
      <c r="F67" s="11"/>
      <c r="G67" s="10"/>
      <c r="H67" s="100">
        <v>850</v>
      </c>
      <c r="I67" s="10"/>
      <c r="J67" s="10"/>
      <c r="K67" s="11"/>
      <c r="L67" s="10"/>
      <c r="M67" s="100">
        <v>850</v>
      </c>
      <c r="N67" s="11"/>
      <c r="O67" s="11"/>
      <c r="P67" s="11"/>
      <c r="Q67" s="11"/>
      <c r="R67" s="11"/>
      <c r="S67" s="11"/>
      <c r="T67" s="93">
        <f t="shared" si="10"/>
        <v>100</v>
      </c>
      <c r="U67" s="100">
        <v>850</v>
      </c>
      <c r="V67" s="93">
        <f>IF(H67=0,"",U67/H67*100)</f>
        <v>100</v>
      </c>
      <c r="W67" s="96" t="s">
        <v>69</v>
      </c>
      <c r="X67" s="35"/>
      <c r="Y67" s="70">
        <f t="shared" si="0"/>
        <v>0</v>
      </c>
      <c r="Z67" s="2"/>
    </row>
    <row r="68" spans="1:26" ht="49.5">
      <c r="A68" s="74" t="s">
        <v>157</v>
      </c>
      <c r="B68" s="78" t="s">
        <v>101</v>
      </c>
      <c r="C68" s="88" t="s">
        <v>52</v>
      </c>
      <c r="D68" s="10"/>
      <c r="E68" s="10"/>
      <c r="F68" s="11"/>
      <c r="G68" s="10"/>
      <c r="H68" s="100">
        <v>700</v>
      </c>
      <c r="I68" s="10"/>
      <c r="J68" s="10"/>
      <c r="K68" s="11"/>
      <c r="L68" s="10"/>
      <c r="M68" s="100">
        <v>700</v>
      </c>
      <c r="N68" s="11"/>
      <c r="O68" s="11"/>
      <c r="P68" s="11"/>
      <c r="Q68" s="11"/>
      <c r="R68" s="11"/>
      <c r="S68" s="11"/>
      <c r="T68" s="93">
        <f t="shared" si="10"/>
        <v>100</v>
      </c>
      <c r="U68" s="100">
        <v>700</v>
      </c>
      <c r="V68" s="93">
        <f>IF(H68=0,"",U68/H68*100)</f>
        <v>100</v>
      </c>
      <c r="W68" s="114" t="s">
        <v>69</v>
      </c>
      <c r="X68" s="35"/>
      <c r="Y68" s="70"/>
      <c r="Z68" s="2"/>
    </row>
    <row r="69" spans="1:26" ht="49.5">
      <c r="A69" s="74" t="s">
        <v>158</v>
      </c>
      <c r="B69" s="78" t="s">
        <v>102</v>
      </c>
      <c r="C69" s="88"/>
      <c r="D69" s="10"/>
      <c r="E69" s="10"/>
      <c r="F69" s="11"/>
      <c r="G69" s="10"/>
      <c r="H69" s="100"/>
      <c r="I69" s="10"/>
      <c r="J69" s="10"/>
      <c r="K69" s="11"/>
      <c r="L69" s="10"/>
      <c r="M69" s="100"/>
      <c r="N69" s="11"/>
      <c r="O69" s="11"/>
      <c r="P69" s="11"/>
      <c r="Q69" s="11"/>
      <c r="R69" s="11"/>
      <c r="S69" s="11"/>
      <c r="T69" s="93">
        <f t="shared" si="10"/>
      </c>
      <c r="U69" s="100"/>
      <c r="V69" s="93"/>
      <c r="W69" s="98" t="s">
        <v>69</v>
      </c>
      <c r="X69" s="35"/>
      <c r="Y69" s="70">
        <f t="shared" si="0"/>
        <v>0</v>
      </c>
      <c r="Z69" s="2"/>
    </row>
    <row r="70" spans="1:26" ht="49.5">
      <c r="A70" s="74" t="s">
        <v>172</v>
      </c>
      <c r="B70" s="78" t="s">
        <v>57</v>
      </c>
      <c r="C70" s="88" t="s">
        <v>52</v>
      </c>
      <c r="D70" s="10"/>
      <c r="E70" s="10"/>
      <c r="F70" s="11"/>
      <c r="G70" s="10"/>
      <c r="H70" s="100">
        <v>340</v>
      </c>
      <c r="I70" s="10"/>
      <c r="J70" s="10"/>
      <c r="K70" s="11"/>
      <c r="L70" s="10"/>
      <c r="M70" s="100">
        <v>340</v>
      </c>
      <c r="N70" s="11"/>
      <c r="O70" s="11"/>
      <c r="P70" s="11"/>
      <c r="Q70" s="11"/>
      <c r="R70" s="11"/>
      <c r="S70" s="11"/>
      <c r="T70" s="93">
        <f t="shared" si="10"/>
        <v>100</v>
      </c>
      <c r="U70" s="100">
        <v>340</v>
      </c>
      <c r="V70" s="93">
        <f>IF(H70=0,"",U70/H70*100)</f>
        <v>100</v>
      </c>
      <c r="W70" s="98" t="s">
        <v>69</v>
      </c>
      <c r="X70" s="35"/>
      <c r="Y70" s="70">
        <f t="shared" si="0"/>
        <v>0</v>
      </c>
      <c r="Z70" s="2"/>
    </row>
    <row r="71" spans="1:26" ht="49.5">
      <c r="A71" s="74" t="s">
        <v>173</v>
      </c>
      <c r="B71" s="78" t="s">
        <v>68</v>
      </c>
      <c r="C71" s="88" t="s">
        <v>52</v>
      </c>
      <c r="D71" s="10"/>
      <c r="E71" s="10"/>
      <c r="F71" s="11"/>
      <c r="G71" s="10"/>
      <c r="H71" s="100">
        <v>390</v>
      </c>
      <c r="I71" s="10"/>
      <c r="J71" s="10"/>
      <c r="K71" s="11"/>
      <c r="L71" s="10"/>
      <c r="M71" s="100">
        <v>390</v>
      </c>
      <c r="N71" s="11"/>
      <c r="O71" s="11"/>
      <c r="P71" s="11"/>
      <c r="Q71" s="11"/>
      <c r="R71" s="11"/>
      <c r="S71" s="11"/>
      <c r="T71" s="93">
        <f t="shared" si="10"/>
        <v>100</v>
      </c>
      <c r="U71" s="100">
        <v>390</v>
      </c>
      <c r="V71" s="93">
        <f>IF(H71=0,"",U71/H71*100)</f>
        <v>100</v>
      </c>
      <c r="W71" s="98" t="s">
        <v>69</v>
      </c>
      <c r="X71" s="35"/>
      <c r="Y71" s="70">
        <f t="shared" si="0"/>
        <v>0</v>
      </c>
      <c r="Z71" s="2"/>
    </row>
    <row r="72" spans="1:26" ht="49.5">
      <c r="A72" s="74" t="s">
        <v>159</v>
      </c>
      <c r="B72" s="78" t="s">
        <v>103</v>
      </c>
      <c r="C72" s="88" t="s">
        <v>52</v>
      </c>
      <c r="D72" s="10"/>
      <c r="E72" s="10"/>
      <c r="F72" s="11"/>
      <c r="G72" s="10"/>
      <c r="H72" s="100">
        <v>300</v>
      </c>
      <c r="I72" s="10"/>
      <c r="J72" s="10"/>
      <c r="K72" s="11"/>
      <c r="L72" s="10"/>
      <c r="M72" s="100">
        <v>300</v>
      </c>
      <c r="N72" s="11"/>
      <c r="O72" s="11"/>
      <c r="P72" s="11"/>
      <c r="Q72" s="11"/>
      <c r="R72" s="11"/>
      <c r="S72" s="11"/>
      <c r="T72" s="93">
        <f t="shared" si="10"/>
        <v>100</v>
      </c>
      <c r="U72" s="100">
        <v>300</v>
      </c>
      <c r="V72" s="93">
        <f>IF(H72=0,"",U72/H72*100)</f>
        <v>100</v>
      </c>
      <c r="W72" s="98" t="s">
        <v>69</v>
      </c>
      <c r="X72" s="35"/>
      <c r="Y72" s="70"/>
      <c r="Z72" s="2"/>
    </row>
    <row r="73" spans="1:26" ht="49.5">
      <c r="A73" s="74" t="s">
        <v>160</v>
      </c>
      <c r="B73" s="78" t="s">
        <v>58</v>
      </c>
      <c r="C73" s="88"/>
      <c r="D73" s="10"/>
      <c r="E73" s="10"/>
      <c r="F73" s="11"/>
      <c r="G73" s="10"/>
      <c r="H73" s="100"/>
      <c r="I73" s="10"/>
      <c r="J73" s="10"/>
      <c r="K73" s="11"/>
      <c r="L73" s="10"/>
      <c r="M73" s="100"/>
      <c r="N73" s="11"/>
      <c r="O73" s="11"/>
      <c r="P73" s="11"/>
      <c r="Q73" s="11"/>
      <c r="R73" s="11"/>
      <c r="S73" s="11"/>
      <c r="T73" s="93">
        <f aca="true" t="shared" si="11" ref="T73:T93">IF(H73=0,"",M73/H73*100)</f>
      </c>
      <c r="U73" s="100"/>
      <c r="V73" s="93"/>
      <c r="W73" s="98" t="s">
        <v>69</v>
      </c>
      <c r="X73" s="35"/>
      <c r="Y73" s="70">
        <f t="shared" si="0"/>
        <v>0</v>
      </c>
      <c r="Z73" s="2"/>
    </row>
    <row r="74" spans="1:26" ht="49.5">
      <c r="A74" s="74" t="s">
        <v>174</v>
      </c>
      <c r="B74" s="78" t="s">
        <v>59</v>
      </c>
      <c r="C74" s="88" t="s">
        <v>60</v>
      </c>
      <c r="D74" s="10"/>
      <c r="E74" s="10"/>
      <c r="F74" s="11"/>
      <c r="G74" s="10"/>
      <c r="H74" s="100">
        <v>170</v>
      </c>
      <c r="I74" s="10"/>
      <c r="J74" s="10"/>
      <c r="K74" s="11"/>
      <c r="L74" s="10"/>
      <c r="M74" s="100">
        <v>170</v>
      </c>
      <c r="N74" s="11"/>
      <c r="O74" s="11"/>
      <c r="P74" s="11"/>
      <c r="Q74" s="11"/>
      <c r="R74" s="11"/>
      <c r="S74" s="11"/>
      <c r="T74" s="93">
        <f t="shared" si="11"/>
        <v>100</v>
      </c>
      <c r="U74" s="100">
        <v>170</v>
      </c>
      <c r="V74" s="93">
        <f>IF(H74=0,"",U74/H74*100)</f>
        <v>100</v>
      </c>
      <c r="W74" s="98" t="s">
        <v>69</v>
      </c>
      <c r="X74" s="35"/>
      <c r="Y74" s="70">
        <f t="shared" si="0"/>
        <v>0</v>
      </c>
      <c r="Z74" s="2"/>
    </row>
    <row r="75" spans="1:26" ht="49.5">
      <c r="A75" s="74" t="s">
        <v>175</v>
      </c>
      <c r="B75" s="78" t="s">
        <v>61</v>
      </c>
      <c r="C75" s="88" t="s">
        <v>60</v>
      </c>
      <c r="D75" s="10"/>
      <c r="E75" s="10"/>
      <c r="F75" s="11"/>
      <c r="G75" s="10"/>
      <c r="H75" s="100">
        <v>230</v>
      </c>
      <c r="I75" s="10"/>
      <c r="J75" s="10"/>
      <c r="K75" s="11"/>
      <c r="L75" s="10"/>
      <c r="M75" s="100">
        <v>230</v>
      </c>
      <c r="N75" s="11"/>
      <c r="O75" s="11"/>
      <c r="P75" s="11"/>
      <c r="Q75" s="11"/>
      <c r="R75" s="11"/>
      <c r="S75" s="11"/>
      <c r="T75" s="93">
        <f t="shared" si="11"/>
        <v>100</v>
      </c>
      <c r="U75" s="100">
        <v>230</v>
      </c>
      <c r="V75" s="93">
        <f>IF(H75=0,"",U75/H75*100)</f>
        <v>100</v>
      </c>
      <c r="W75" s="98" t="s">
        <v>69</v>
      </c>
      <c r="X75" s="35"/>
      <c r="Y75" s="70">
        <f t="shared" si="0"/>
        <v>0</v>
      </c>
      <c r="Z75" s="2"/>
    </row>
    <row r="76" spans="1:26" ht="49.5">
      <c r="A76" s="74" t="s">
        <v>176</v>
      </c>
      <c r="B76" s="78" t="s">
        <v>62</v>
      </c>
      <c r="C76" s="88" t="s">
        <v>60</v>
      </c>
      <c r="D76" s="10"/>
      <c r="E76" s="10"/>
      <c r="F76" s="11"/>
      <c r="G76" s="10"/>
      <c r="H76" s="100">
        <v>330</v>
      </c>
      <c r="I76" s="10"/>
      <c r="J76" s="10"/>
      <c r="K76" s="11"/>
      <c r="L76" s="10"/>
      <c r="M76" s="100">
        <v>330</v>
      </c>
      <c r="N76" s="11"/>
      <c r="O76" s="11"/>
      <c r="P76" s="11"/>
      <c r="Q76" s="11"/>
      <c r="R76" s="11"/>
      <c r="S76" s="11"/>
      <c r="T76" s="93">
        <f t="shared" si="11"/>
        <v>100</v>
      </c>
      <c r="U76" s="100">
        <v>330</v>
      </c>
      <c r="V76" s="93">
        <f>IF(H76=0,"",U76/H76*100)</f>
        <v>100</v>
      </c>
      <c r="W76" s="98" t="s">
        <v>69</v>
      </c>
      <c r="X76" s="35"/>
      <c r="Y76" s="70">
        <f t="shared" si="0"/>
        <v>0</v>
      </c>
      <c r="Z76" s="2"/>
    </row>
    <row r="77" spans="1:26" ht="54.75" customHeight="1">
      <c r="A77" s="74" t="s">
        <v>161</v>
      </c>
      <c r="B77" s="78" t="s">
        <v>63</v>
      </c>
      <c r="C77" s="88" t="s">
        <v>64</v>
      </c>
      <c r="D77" s="10"/>
      <c r="E77" s="10"/>
      <c r="F77" s="11"/>
      <c r="G77" s="10"/>
      <c r="H77" s="100">
        <v>980</v>
      </c>
      <c r="I77" s="10"/>
      <c r="J77" s="10"/>
      <c r="K77" s="11"/>
      <c r="L77" s="10"/>
      <c r="M77" s="100">
        <v>980</v>
      </c>
      <c r="N77" s="11"/>
      <c r="O77" s="11"/>
      <c r="P77" s="11"/>
      <c r="Q77" s="11"/>
      <c r="R77" s="11"/>
      <c r="S77" s="11"/>
      <c r="T77" s="93">
        <f t="shared" si="11"/>
        <v>100</v>
      </c>
      <c r="U77" s="100">
        <v>980</v>
      </c>
      <c r="V77" s="93">
        <f>IF(H77=0,"",U77/H77*100)</f>
        <v>100</v>
      </c>
      <c r="W77" s="96" t="s">
        <v>69</v>
      </c>
      <c r="X77" s="35"/>
      <c r="Y77" s="70">
        <f t="shared" si="0"/>
        <v>0</v>
      </c>
      <c r="Z77" s="2"/>
    </row>
    <row r="78" spans="1:26" ht="54.75" customHeight="1">
      <c r="A78" s="74" t="s">
        <v>162</v>
      </c>
      <c r="B78" s="78" t="s">
        <v>65</v>
      </c>
      <c r="C78" s="88"/>
      <c r="D78" s="10"/>
      <c r="E78" s="10"/>
      <c r="F78" s="11"/>
      <c r="G78" s="10"/>
      <c r="H78" s="100"/>
      <c r="I78" s="10"/>
      <c r="J78" s="10"/>
      <c r="K78" s="11"/>
      <c r="L78" s="10"/>
      <c r="M78" s="100"/>
      <c r="N78" s="11"/>
      <c r="O78" s="11"/>
      <c r="P78" s="11"/>
      <c r="Q78" s="11"/>
      <c r="R78" s="11"/>
      <c r="S78" s="11"/>
      <c r="T78" s="93">
        <f t="shared" si="11"/>
      </c>
      <c r="U78" s="100"/>
      <c r="V78" s="93"/>
      <c r="W78" s="96" t="s">
        <v>69</v>
      </c>
      <c r="X78" s="35"/>
      <c r="Y78" s="70">
        <f t="shared" si="0"/>
        <v>0</v>
      </c>
      <c r="Z78" s="2"/>
    </row>
    <row r="79" spans="1:26" ht="36" customHeight="1">
      <c r="A79" s="74" t="s">
        <v>177</v>
      </c>
      <c r="B79" s="78" t="s">
        <v>66</v>
      </c>
      <c r="C79" s="88" t="s">
        <v>64</v>
      </c>
      <c r="D79" s="10"/>
      <c r="E79" s="10"/>
      <c r="F79" s="11"/>
      <c r="G79" s="10"/>
      <c r="H79" s="100">
        <v>1340</v>
      </c>
      <c r="I79" s="10"/>
      <c r="J79" s="10"/>
      <c r="K79" s="11"/>
      <c r="L79" s="10"/>
      <c r="M79" s="100">
        <v>1340</v>
      </c>
      <c r="N79" s="11"/>
      <c r="O79" s="11"/>
      <c r="P79" s="11"/>
      <c r="Q79" s="11"/>
      <c r="R79" s="11"/>
      <c r="S79" s="11"/>
      <c r="T79" s="93">
        <f t="shared" si="11"/>
        <v>100</v>
      </c>
      <c r="U79" s="100">
        <v>1340</v>
      </c>
      <c r="V79" s="93">
        <f aca="true" t="shared" si="12" ref="V79:V93">IF(H79=0,"",U79/H79*100)</f>
        <v>100</v>
      </c>
      <c r="W79" s="98" t="s">
        <v>69</v>
      </c>
      <c r="X79" s="35"/>
      <c r="Y79" s="70">
        <f t="shared" si="0"/>
        <v>0</v>
      </c>
      <c r="Z79" s="2"/>
    </row>
    <row r="80" spans="1:26" ht="36" customHeight="1">
      <c r="A80" s="74" t="s">
        <v>178</v>
      </c>
      <c r="B80" s="78" t="s">
        <v>67</v>
      </c>
      <c r="C80" s="88" t="s">
        <v>64</v>
      </c>
      <c r="D80" s="10"/>
      <c r="E80" s="10"/>
      <c r="F80" s="11"/>
      <c r="G80" s="10"/>
      <c r="H80" s="100">
        <v>2200</v>
      </c>
      <c r="I80" s="10"/>
      <c r="J80" s="10"/>
      <c r="K80" s="11"/>
      <c r="L80" s="10"/>
      <c r="M80" s="100">
        <v>2200</v>
      </c>
      <c r="N80" s="11"/>
      <c r="O80" s="11"/>
      <c r="P80" s="11"/>
      <c r="Q80" s="11"/>
      <c r="R80" s="11"/>
      <c r="S80" s="11"/>
      <c r="T80" s="93">
        <f t="shared" si="11"/>
        <v>100</v>
      </c>
      <c r="U80" s="100">
        <v>2200</v>
      </c>
      <c r="V80" s="93">
        <f t="shared" si="12"/>
        <v>100</v>
      </c>
      <c r="W80" s="98" t="s">
        <v>69</v>
      </c>
      <c r="X80" s="35"/>
      <c r="Y80" s="70">
        <f>M80-U80</f>
        <v>0</v>
      </c>
      <c r="Z80" s="2"/>
    </row>
    <row r="81" spans="1:26" s="158" customFormat="1" ht="49.5">
      <c r="A81" s="147" t="s">
        <v>163</v>
      </c>
      <c r="B81" s="148" t="s">
        <v>201</v>
      </c>
      <c r="C81" s="149"/>
      <c r="D81" s="150"/>
      <c r="E81" s="150"/>
      <c r="F81" s="151"/>
      <c r="G81" s="150"/>
      <c r="H81" s="152"/>
      <c r="I81" s="150"/>
      <c r="J81" s="150"/>
      <c r="K81" s="151"/>
      <c r="L81" s="150"/>
      <c r="M81" s="152"/>
      <c r="N81" s="151"/>
      <c r="O81" s="151"/>
      <c r="P81" s="151"/>
      <c r="Q81" s="151"/>
      <c r="R81" s="151"/>
      <c r="S81" s="151"/>
      <c r="T81" s="153"/>
      <c r="U81" s="152"/>
      <c r="V81" s="153"/>
      <c r="W81" s="154" t="s">
        <v>69</v>
      </c>
      <c r="X81" s="155"/>
      <c r="Y81" s="156"/>
      <c r="Z81" s="157"/>
    </row>
    <row r="82" spans="1:26" s="158" customFormat="1" ht="49.5">
      <c r="A82" s="147" t="s">
        <v>192</v>
      </c>
      <c r="B82" s="148" t="s">
        <v>66</v>
      </c>
      <c r="C82" s="149" t="s">
        <v>202</v>
      </c>
      <c r="D82" s="150"/>
      <c r="E82" s="150"/>
      <c r="F82" s="151"/>
      <c r="G82" s="150"/>
      <c r="H82" s="152"/>
      <c r="I82" s="150"/>
      <c r="J82" s="150"/>
      <c r="K82" s="151"/>
      <c r="L82" s="150"/>
      <c r="M82" s="152">
        <v>50</v>
      </c>
      <c r="N82" s="151"/>
      <c r="O82" s="151"/>
      <c r="P82" s="151"/>
      <c r="Q82" s="151"/>
      <c r="R82" s="151"/>
      <c r="S82" s="151"/>
      <c r="T82" s="153"/>
      <c r="U82" s="152"/>
      <c r="V82" s="153"/>
      <c r="W82" s="154" t="s">
        <v>69</v>
      </c>
      <c r="X82" s="155"/>
      <c r="Y82" s="156"/>
      <c r="Z82" s="157"/>
    </row>
    <row r="83" spans="1:26" s="158" customFormat="1" ht="49.5">
      <c r="A83" s="147" t="s">
        <v>193</v>
      </c>
      <c r="B83" s="148" t="s">
        <v>67</v>
      </c>
      <c r="C83" s="149" t="s">
        <v>202</v>
      </c>
      <c r="D83" s="150"/>
      <c r="E83" s="150"/>
      <c r="F83" s="151"/>
      <c r="G83" s="150"/>
      <c r="H83" s="152"/>
      <c r="I83" s="150"/>
      <c r="J83" s="150"/>
      <c r="K83" s="151"/>
      <c r="L83" s="150"/>
      <c r="M83" s="152">
        <v>60</v>
      </c>
      <c r="N83" s="151"/>
      <c r="O83" s="151"/>
      <c r="P83" s="151"/>
      <c r="Q83" s="151"/>
      <c r="R83" s="151"/>
      <c r="S83" s="151"/>
      <c r="T83" s="153"/>
      <c r="U83" s="152"/>
      <c r="V83" s="153"/>
      <c r="W83" s="154" t="s">
        <v>69</v>
      </c>
      <c r="X83" s="155"/>
      <c r="Y83" s="156"/>
      <c r="Z83" s="157"/>
    </row>
    <row r="84" spans="1:26" ht="46.5" customHeight="1">
      <c r="A84" s="74" t="s">
        <v>164</v>
      </c>
      <c r="B84" s="78" t="s">
        <v>89</v>
      </c>
      <c r="C84" s="88" t="s">
        <v>52</v>
      </c>
      <c r="D84" s="10"/>
      <c r="E84" s="10"/>
      <c r="F84" s="11"/>
      <c r="G84" s="10"/>
      <c r="H84" s="100">
        <v>100</v>
      </c>
      <c r="I84" s="10"/>
      <c r="J84" s="10"/>
      <c r="K84" s="11"/>
      <c r="L84" s="10"/>
      <c r="M84" s="100">
        <v>100</v>
      </c>
      <c r="N84" s="11"/>
      <c r="O84" s="11"/>
      <c r="P84" s="11"/>
      <c r="Q84" s="11"/>
      <c r="R84" s="11"/>
      <c r="S84" s="11"/>
      <c r="T84" s="93">
        <f t="shared" si="11"/>
        <v>100</v>
      </c>
      <c r="U84" s="100">
        <v>100</v>
      </c>
      <c r="V84" s="93">
        <f t="shared" si="12"/>
        <v>100</v>
      </c>
      <c r="W84" s="98" t="s">
        <v>90</v>
      </c>
      <c r="X84" s="35"/>
      <c r="Y84" s="70">
        <f>M84-U84</f>
        <v>0</v>
      </c>
      <c r="Z84" s="2"/>
    </row>
    <row r="85" spans="1:26" ht="46.5" customHeight="1">
      <c r="A85" s="74" t="s">
        <v>165</v>
      </c>
      <c r="B85" s="78" t="s">
        <v>91</v>
      </c>
      <c r="C85" s="88" t="s">
        <v>52</v>
      </c>
      <c r="D85" s="10"/>
      <c r="E85" s="10"/>
      <c r="F85" s="11"/>
      <c r="G85" s="10"/>
      <c r="H85" s="100">
        <v>100</v>
      </c>
      <c r="I85" s="10"/>
      <c r="J85" s="10"/>
      <c r="K85" s="11"/>
      <c r="L85" s="10"/>
      <c r="M85" s="100">
        <v>100</v>
      </c>
      <c r="N85" s="11"/>
      <c r="O85" s="11"/>
      <c r="P85" s="11"/>
      <c r="Q85" s="11"/>
      <c r="R85" s="11"/>
      <c r="S85" s="11"/>
      <c r="T85" s="93">
        <f t="shared" si="11"/>
        <v>100</v>
      </c>
      <c r="U85" s="100">
        <v>100</v>
      </c>
      <c r="V85" s="93">
        <f t="shared" si="12"/>
        <v>100</v>
      </c>
      <c r="W85" s="98" t="s">
        <v>90</v>
      </c>
      <c r="X85" s="35"/>
      <c r="Y85" s="70">
        <f>M85-U85</f>
        <v>0</v>
      </c>
      <c r="Z85" s="2"/>
    </row>
    <row r="86" spans="1:26" ht="46.5" customHeight="1">
      <c r="A86" s="74" t="s">
        <v>166</v>
      </c>
      <c r="B86" s="78" t="s">
        <v>104</v>
      </c>
      <c r="C86" s="88" t="s">
        <v>52</v>
      </c>
      <c r="D86" s="10"/>
      <c r="E86" s="10"/>
      <c r="F86" s="11"/>
      <c r="G86" s="10"/>
      <c r="H86" s="100">
        <v>100</v>
      </c>
      <c r="I86" s="10"/>
      <c r="J86" s="10"/>
      <c r="K86" s="11"/>
      <c r="L86" s="10"/>
      <c r="M86" s="100">
        <v>100</v>
      </c>
      <c r="N86" s="11"/>
      <c r="O86" s="11"/>
      <c r="P86" s="11"/>
      <c r="Q86" s="11"/>
      <c r="R86" s="11"/>
      <c r="S86" s="11"/>
      <c r="T86" s="93">
        <f t="shared" si="11"/>
        <v>100</v>
      </c>
      <c r="U86" s="100">
        <v>100</v>
      </c>
      <c r="V86" s="93">
        <f t="shared" si="12"/>
        <v>100</v>
      </c>
      <c r="W86" s="98" t="s">
        <v>90</v>
      </c>
      <c r="X86" s="35"/>
      <c r="Y86" s="70">
        <f>M86-U86</f>
        <v>0</v>
      </c>
      <c r="Z86" s="2"/>
    </row>
    <row r="87" spans="1:26" ht="46.5" customHeight="1">
      <c r="A87" s="132" t="s">
        <v>167</v>
      </c>
      <c r="B87" s="133" t="s">
        <v>92</v>
      </c>
      <c r="C87" s="134" t="s">
        <v>52</v>
      </c>
      <c r="D87" s="135"/>
      <c r="E87" s="135"/>
      <c r="F87" s="136"/>
      <c r="G87" s="135"/>
      <c r="H87" s="138">
        <v>100</v>
      </c>
      <c r="I87" s="135"/>
      <c r="J87" s="135"/>
      <c r="K87" s="136"/>
      <c r="L87" s="135"/>
      <c r="M87" s="138">
        <v>100</v>
      </c>
      <c r="N87" s="136"/>
      <c r="O87" s="136"/>
      <c r="P87" s="136"/>
      <c r="Q87" s="136"/>
      <c r="R87" s="136"/>
      <c r="S87" s="136"/>
      <c r="T87" s="137">
        <f t="shared" si="11"/>
        <v>100</v>
      </c>
      <c r="U87" s="100">
        <v>100</v>
      </c>
      <c r="V87" s="93">
        <f t="shared" si="12"/>
        <v>100</v>
      </c>
      <c r="W87" s="98" t="s">
        <v>90</v>
      </c>
      <c r="X87" s="35"/>
      <c r="Y87" s="70">
        <f>M87-U87</f>
        <v>0</v>
      </c>
      <c r="Z87" s="2"/>
    </row>
    <row r="88" spans="1:25" s="158" customFormat="1" ht="38.25" customHeight="1">
      <c r="A88" s="159" t="s">
        <v>179</v>
      </c>
      <c r="B88" s="160" t="s">
        <v>126</v>
      </c>
      <c r="C88" s="149" t="s">
        <v>52</v>
      </c>
      <c r="D88" s="161"/>
      <c r="E88" s="161"/>
      <c r="F88" s="162"/>
      <c r="G88" s="161"/>
      <c r="H88" s="152"/>
      <c r="I88" s="161"/>
      <c r="J88" s="161"/>
      <c r="K88" s="162"/>
      <c r="L88" s="161"/>
      <c r="M88" s="152">
        <v>60</v>
      </c>
      <c r="N88" s="163"/>
      <c r="O88" s="163"/>
      <c r="P88" s="163"/>
      <c r="Q88" s="163"/>
      <c r="R88" s="163"/>
      <c r="S88" s="163"/>
      <c r="T88" s="164">
        <f t="shared" si="11"/>
      </c>
      <c r="U88" s="152">
        <v>60</v>
      </c>
      <c r="V88" s="153">
        <f t="shared" si="12"/>
      </c>
      <c r="W88" s="154" t="s">
        <v>113</v>
      </c>
      <c r="Y88" s="165"/>
    </row>
    <row r="89" spans="1:25" s="158" customFormat="1" ht="33">
      <c r="A89" s="159" t="s">
        <v>180</v>
      </c>
      <c r="B89" s="160" t="s">
        <v>127</v>
      </c>
      <c r="C89" s="149" t="s">
        <v>52</v>
      </c>
      <c r="D89" s="161"/>
      <c r="E89" s="161"/>
      <c r="F89" s="162"/>
      <c r="G89" s="161"/>
      <c r="H89" s="152"/>
      <c r="I89" s="161"/>
      <c r="J89" s="161"/>
      <c r="K89" s="162"/>
      <c r="L89" s="161"/>
      <c r="M89" s="152">
        <v>96</v>
      </c>
      <c r="N89" s="163"/>
      <c r="O89" s="163"/>
      <c r="P89" s="163"/>
      <c r="Q89" s="163"/>
      <c r="R89" s="163"/>
      <c r="S89" s="163"/>
      <c r="T89" s="164">
        <f t="shared" si="11"/>
      </c>
      <c r="U89" s="152">
        <v>85</v>
      </c>
      <c r="V89" s="153">
        <f t="shared" si="12"/>
      </c>
      <c r="W89" s="154" t="s">
        <v>113</v>
      </c>
      <c r="Y89" s="165"/>
    </row>
    <row r="90" spans="1:25" s="158" customFormat="1" ht="33">
      <c r="A90" s="159" t="s">
        <v>181</v>
      </c>
      <c r="B90" s="160" t="s">
        <v>128</v>
      </c>
      <c r="C90" s="149" t="s">
        <v>52</v>
      </c>
      <c r="D90" s="161"/>
      <c r="E90" s="161"/>
      <c r="F90" s="162"/>
      <c r="G90" s="161"/>
      <c r="H90" s="152"/>
      <c r="I90" s="161"/>
      <c r="J90" s="161"/>
      <c r="K90" s="162"/>
      <c r="L90" s="161"/>
      <c r="M90" s="152">
        <v>60</v>
      </c>
      <c r="N90" s="163"/>
      <c r="O90" s="163"/>
      <c r="P90" s="163"/>
      <c r="Q90" s="163"/>
      <c r="R90" s="163"/>
      <c r="S90" s="163"/>
      <c r="T90" s="164">
        <f t="shared" si="11"/>
      </c>
      <c r="U90" s="152">
        <v>60</v>
      </c>
      <c r="V90" s="153">
        <f t="shared" si="12"/>
      </c>
      <c r="W90" s="154" t="s">
        <v>113</v>
      </c>
      <c r="Y90" s="165"/>
    </row>
    <row r="91" spans="1:25" s="158" customFormat="1" ht="33">
      <c r="A91" s="159" t="s">
        <v>182</v>
      </c>
      <c r="B91" s="160" t="s">
        <v>129</v>
      </c>
      <c r="C91" s="149" t="s">
        <v>52</v>
      </c>
      <c r="D91" s="161"/>
      <c r="E91" s="161"/>
      <c r="F91" s="162"/>
      <c r="G91" s="161"/>
      <c r="H91" s="152"/>
      <c r="I91" s="161"/>
      <c r="J91" s="161"/>
      <c r="K91" s="162"/>
      <c r="L91" s="161"/>
      <c r="M91" s="152">
        <v>60</v>
      </c>
      <c r="N91" s="163"/>
      <c r="O91" s="163"/>
      <c r="P91" s="163"/>
      <c r="Q91" s="163"/>
      <c r="R91" s="163"/>
      <c r="S91" s="163"/>
      <c r="T91" s="164">
        <f t="shared" si="11"/>
      </c>
      <c r="U91" s="152">
        <v>60</v>
      </c>
      <c r="V91" s="153">
        <f t="shared" si="12"/>
      </c>
      <c r="W91" s="154" t="s">
        <v>113</v>
      </c>
      <c r="Y91" s="165"/>
    </row>
    <row r="92" spans="1:25" s="158" customFormat="1" ht="49.5">
      <c r="A92" s="159" t="s">
        <v>183</v>
      </c>
      <c r="B92" s="160" t="s">
        <v>130</v>
      </c>
      <c r="C92" s="149" t="s">
        <v>52</v>
      </c>
      <c r="D92" s="161"/>
      <c r="E92" s="161"/>
      <c r="F92" s="162"/>
      <c r="G92" s="161"/>
      <c r="H92" s="152"/>
      <c r="I92" s="161"/>
      <c r="J92" s="161"/>
      <c r="K92" s="162"/>
      <c r="L92" s="161"/>
      <c r="M92" s="152">
        <v>30</v>
      </c>
      <c r="N92" s="163"/>
      <c r="O92" s="163"/>
      <c r="P92" s="163"/>
      <c r="Q92" s="163"/>
      <c r="R92" s="163"/>
      <c r="S92" s="163"/>
      <c r="T92" s="164">
        <f t="shared" si="11"/>
      </c>
      <c r="U92" s="152">
        <v>30</v>
      </c>
      <c r="V92" s="153">
        <f t="shared" si="12"/>
      </c>
      <c r="W92" s="154" t="s">
        <v>113</v>
      </c>
      <c r="Y92" s="165"/>
    </row>
    <row r="93" spans="1:25" s="158" customFormat="1" ht="33">
      <c r="A93" s="159" t="s">
        <v>184</v>
      </c>
      <c r="B93" s="160" t="s">
        <v>131</v>
      </c>
      <c r="C93" s="149" t="s">
        <v>52</v>
      </c>
      <c r="D93" s="161"/>
      <c r="E93" s="161"/>
      <c r="F93" s="162"/>
      <c r="G93" s="161"/>
      <c r="H93" s="152"/>
      <c r="I93" s="161"/>
      <c r="J93" s="161"/>
      <c r="K93" s="162"/>
      <c r="L93" s="161"/>
      <c r="M93" s="152">
        <v>35</v>
      </c>
      <c r="N93" s="163"/>
      <c r="O93" s="163"/>
      <c r="P93" s="163"/>
      <c r="Q93" s="163"/>
      <c r="R93" s="163"/>
      <c r="S93" s="163"/>
      <c r="T93" s="164">
        <f t="shared" si="11"/>
      </c>
      <c r="U93" s="152">
        <v>35</v>
      </c>
      <c r="V93" s="153">
        <f t="shared" si="12"/>
      </c>
      <c r="W93" s="166" t="s">
        <v>113</v>
      </c>
      <c r="Y93" s="165"/>
    </row>
    <row r="94" spans="1:23" ht="16.5">
      <c r="A94" s="129" t="s">
        <v>185</v>
      </c>
      <c r="B94" s="141" t="s">
        <v>186</v>
      </c>
      <c r="C94" s="140"/>
      <c r="D94" s="142"/>
      <c r="E94" s="142"/>
      <c r="F94" s="143"/>
      <c r="G94" s="142"/>
      <c r="H94" s="144"/>
      <c r="I94" s="142"/>
      <c r="J94" s="142"/>
      <c r="K94" s="143"/>
      <c r="L94" s="142"/>
      <c r="M94" s="144"/>
      <c r="N94" s="143"/>
      <c r="O94" s="143"/>
      <c r="P94" s="143"/>
      <c r="Q94" s="143"/>
      <c r="R94" s="143"/>
      <c r="S94" s="143"/>
      <c r="T94" s="145"/>
      <c r="U94" s="144"/>
      <c r="V94" s="145"/>
      <c r="W94" s="146"/>
    </row>
    <row r="95" spans="1:23" ht="33">
      <c r="A95" s="129" t="s">
        <v>194</v>
      </c>
      <c r="B95" s="141" t="s">
        <v>187</v>
      </c>
      <c r="C95" s="140" t="s">
        <v>188</v>
      </c>
      <c r="D95" s="142"/>
      <c r="E95" s="142"/>
      <c r="F95" s="143"/>
      <c r="G95" s="142"/>
      <c r="H95" s="99">
        <v>400</v>
      </c>
      <c r="I95" s="142"/>
      <c r="J95" s="142"/>
      <c r="K95" s="143"/>
      <c r="L95" s="142"/>
      <c r="M95" s="99">
        <v>400</v>
      </c>
      <c r="N95" s="143"/>
      <c r="O95" s="143"/>
      <c r="P95" s="143"/>
      <c r="Q95" s="143"/>
      <c r="R95" s="143"/>
      <c r="S95" s="143"/>
      <c r="T95" s="93">
        <f>IF(H95=0,"",M95/H95*100)</f>
        <v>100</v>
      </c>
      <c r="U95" s="144"/>
      <c r="V95" s="145"/>
      <c r="W95" s="140" t="s">
        <v>191</v>
      </c>
    </row>
    <row r="96" spans="1:23" ht="33">
      <c r="A96" s="129" t="s">
        <v>195</v>
      </c>
      <c r="B96" s="141" t="s">
        <v>189</v>
      </c>
      <c r="C96" s="140" t="s">
        <v>188</v>
      </c>
      <c r="D96" s="142"/>
      <c r="E96" s="142"/>
      <c r="F96" s="143"/>
      <c r="G96" s="142"/>
      <c r="H96" s="99">
        <v>300</v>
      </c>
      <c r="I96" s="142"/>
      <c r="J96" s="142"/>
      <c r="K96" s="143"/>
      <c r="L96" s="142"/>
      <c r="M96" s="99">
        <v>300</v>
      </c>
      <c r="N96" s="143"/>
      <c r="O96" s="143"/>
      <c r="P96" s="143"/>
      <c r="Q96" s="143"/>
      <c r="R96" s="143"/>
      <c r="S96" s="143"/>
      <c r="T96" s="93">
        <f>IF(H96=0,"",M96/H96*100)</f>
        <v>100</v>
      </c>
      <c r="U96" s="144"/>
      <c r="V96" s="145"/>
      <c r="W96" s="140" t="s">
        <v>191</v>
      </c>
    </row>
    <row r="97" spans="1:23" ht="33">
      <c r="A97" s="129" t="s">
        <v>196</v>
      </c>
      <c r="B97" s="141" t="s">
        <v>190</v>
      </c>
      <c r="C97" s="140" t="s">
        <v>188</v>
      </c>
      <c r="D97" s="142"/>
      <c r="E97" s="142"/>
      <c r="F97" s="143"/>
      <c r="G97" s="142"/>
      <c r="H97" s="99">
        <v>250</v>
      </c>
      <c r="I97" s="142"/>
      <c r="J97" s="142"/>
      <c r="K97" s="143"/>
      <c r="L97" s="142"/>
      <c r="M97" s="99">
        <v>250</v>
      </c>
      <c r="N97" s="143"/>
      <c r="O97" s="143"/>
      <c r="P97" s="143"/>
      <c r="Q97" s="143"/>
      <c r="R97" s="143"/>
      <c r="S97" s="143"/>
      <c r="T97" s="93">
        <f>IF(H97=0,"",M97/H97*100)</f>
        <v>100</v>
      </c>
      <c r="U97" s="144"/>
      <c r="V97" s="145"/>
      <c r="W97" s="140" t="s">
        <v>191</v>
      </c>
    </row>
  </sheetData>
  <sheetProtection selectLockedCells="1" selectUnlockedCells="1"/>
  <autoFilter ref="W8:W87"/>
  <mergeCells count="31">
    <mergeCell ref="W39:W50"/>
    <mergeCell ref="W9:W26"/>
    <mergeCell ref="X27:X38"/>
    <mergeCell ref="W27:W38"/>
    <mergeCell ref="P7:Q7"/>
    <mergeCell ref="W6:W8"/>
    <mergeCell ref="D6:G6"/>
    <mergeCell ref="F7:F8"/>
    <mergeCell ref="I7:I8"/>
    <mergeCell ref="J7:J8"/>
    <mergeCell ref="L7:L8"/>
    <mergeCell ref="N6:S6"/>
    <mergeCell ref="A3:X3"/>
    <mergeCell ref="A4:X4"/>
    <mergeCell ref="E7:E8"/>
    <mergeCell ref="H6:H8"/>
    <mergeCell ref="C6:C8"/>
    <mergeCell ref="D7:D8"/>
    <mergeCell ref="I6:L6"/>
    <mergeCell ref="A6:A8"/>
    <mergeCell ref="B6:B8"/>
    <mergeCell ref="G7:G8"/>
    <mergeCell ref="K7:K8"/>
    <mergeCell ref="M6:M8"/>
    <mergeCell ref="Y6:Y7"/>
    <mergeCell ref="V6:V8"/>
    <mergeCell ref="U6:U8"/>
    <mergeCell ref="R7:S7"/>
    <mergeCell ref="N7:O7"/>
    <mergeCell ref="X6:X7"/>
    <mergeCell ref="T6:T8"/>
  </mergeCells>
  <printOptions horizontalCentered="1"/>
  <pageMargins left="1.1811023622047245" right="0.5905511811023623" top="0.7874015748031497" bottom="0.7874015748031497" header="0.3937007874015748" footer="0.35433070866141736"/>
  <pageSetup horizontalDpi="600" verticalDpi="600" orientation="portrait" paperSize="9" scale="63" r:id="rId1"/>
  <headerFooter differentFirst="1" scaleWithDoc="0"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15" sqref="H15"/>
    </sheetView>
  </sheetViews>
  <sheetFormatPr defaultColWidth="9.140625" defaultRowHeight="12.75" outlineLevelCol="1"/>
  <cols>
    <col min="2" max="2" width="51.421875" style="0" customWidth="1"/>
    <col min="3" max="5" width="9.140625" style="0" hidden="1" customWidth="1" outlineLevel="1"/>
    <col min="6" max="6" width="11.28125" style="0" hidden="1" customWidth="1" outlineLevel="1"/>
    <col min="7" max="7" width="12.7109375" style="0" customWidth="1" collapsed="1"/>
    <col min="8" max="8" width="12.7109375" style="0" customWidth="1"/>
    <col min="9" max="9" width="14.421875" style="0" customWidth="1"/>
    <col min="10" max="10" width="13.421875" style="0" hidden="1" customWidth="1" outlineLevel="1"/>
    <col min="11" max="11" width="10.00390625" style="0" customWidth="1" collapsed="1"/>
    <col min="12" max="12" width="19.140625" style="0" customWidth="1"/>
    <col min="13" max="13" width="16.421875" style="0" customWidth="1"/>
    <col min="14" max="14" width="13.421875" style="0" customWidth="1"/>
    <col min="15" max="15" width="39.28125" style="0" customWidth="1"/>
  </cols>
  <sheetData>
    <row r="1" spans="1:15" s="60" customFormat="1" ht="30.75" customHeight="1">
      <c r="A1" s="213" t="s">
        <v>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="60" customFormat="1" ht="16.5"/>
    <row r="3" spans="1:15" s="60" customFormat="1" ht="49.5" customHeight="1">
      <c r="A3" s="209" t="s">
        <v>3</v>
      </c>
      <c r="B3" s="209" t="s">
        <v>41</v>
      </c>
      <c r="C3" s="210" t="s">
        <v>122</v>
      </c>
      <c r="D3" s="211"/>
      <c r="E3" s="211"/>
      <c r="F3" s="211"/>
      <c r="G3" s="211"/>
      <c r="H3" s="212"/>
      <c r="I3" s="209" t="s">
        <v>79</v>
      </c>
      <c r="J3" s="209" t="s">
        <v>77</v>
      </c>
      <c r="K3" s="209" t="s">
        <v>78</v>
      </c>
      <c r="L3" s="209" t="s">
        <v>80</v>
      </c>
      <c r="M3" s="209" t="s">
        <v>75</v>
      </c>
      <c r="N3" s="209" t="s">
        <v>77</v>
      </c>
      <c r="O3" s="209" t="s">
        <v>51</v>
      </c>
    </row>
    <row r="4" spans="1:15" s="60" customFormat="1" ht="12" customHeight="1">
      <c r="A4" s="209"/>
      <c r="B4" s="209"/>
      <c r="C4" s="209" t="s">
        <v>42</v>
      </c>
      <c r="D4" s="209" t="s">
        <v>43</v>
      </c>
      <c r="E4" s="209" t="s">
        <v>4</v>
      </c>
      <c r="F4" s="209" t="s">
        <v>0</v>
      </c>
      <c r="G4" s="209" t="s">
        <v>88</v>
      </c>
      <c r="H4" s="209" t="s">
        <v>121</v>
      </c>
      <c r="I4" s="209"/>
      <c r="J4" s="209"/>
      <c r="K4" s="209"/>
      <c r="L4" s="209"/>
      <c r="M4" s="209"/>
      <c r="N4" s="209"/>
      <c r="O4" s="209"/>
    </row>
    <row r="5" spans="1:15" s="60" customFormat="1" ht="12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5" s="60" customFormat="1" ht="12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5" ht="17.25" customHeight="1">
      <c r="A7" s="36">
        <v>1</v>
      </c>
      <c r="B7" s="36">
        <v>2</v>
      </c>
      <c r="C7" s="36">
        <v>3</v>
      </c>
      <c r="D7" s="36">
        <v>3</v>
      </c>
      <c r="E7" s="36">
        <v>3</v>
      </c>
      <c r="F7" s="36">
        <v>3</v>
      </c>
      <c r="G7" s="36">
        <v>4</v>
      </c>
      <c r="H7" s="36"/>
      <c r="I7" s="36">
        <v>5</v>
      </c>
      <c r="J7" s="36">
        <v>6</v>
      </c>
      <c r="K7" s="36">
        <v>6</v>
      </c>
      <c r="L7" s="36">
        <v>7</v>
      </c>
      <c r="M7" s="36">
        <v>8</v>
      </c>
      <c r="N7" s="36">
        <v>9</v>
      </c>
      <c r="O7" s="36">
        <v>10</v>
      </c>
    </row>
    <row r="8" spans="1:15" ht="18.75">
      <c r="A8" s="37">
        <v>1</v>
      </c>
      <c r="B8" s="38" t="s">
        <v>44</v>
      </c>
      <c r="C8" s="37">
        <v>162</v>
      </c>
      <c r="D8" s="39">
        <v>17</v>
      </c>
      <c r="E8" s="39">
        <v>16</v>
      </c>
      <c r="F8" s="37">
        <v>16</v>
      </c>
      <c r="G8" s="37">
        <v>19</v>
      </c>
      <c r="H8" s="37"/>
      <c r="I8" s="39">
        <f>G8-K8</f>
        <v>16</v>
      </c>
      <c r="J8" s="40">
        <f>(SUM('Приложение 2'!M23:M50)+'Приложение 2'!M54)/SUM('Приложение 2'!H23:H54)*100</f>
        <v>100.2884300229433</v>
      </c>
      <c r="K8" s="37">
        <v>3</v>
      </c>
      <c r="L8" s="37">
        <f>IF(G8-K8=F8,"",G8-K8-F8)</f>
      </c>
      <c r="M8" s="37">
        <f>IF(G8=F8,"",G8-F8)</f>
        <v>3</v>
      </c>
      <c r="N8" s="40"/>
      <c r="O8" s="41"/>
    </row>
    <row r="9" spans="1:15" ht="37.5">
      <c r="A9" s="37">
        <v>2</v>
      </c>
      <c r="B9" s="38" t="s">
        <v>69</v>
      </c>
      <c r="C9" s="37"/>
      <c r="D9" s="37"/>
      <c r="E9" s="37"/>
      <c r="F9" s="37">
        <v>16</v>
      </c>
      <c r="G9" s="37">
        <v>20</v>
      </c>
      <c r="H9" s="37"/>
      <c r="I9" s="39">
        <f>G9-K9</f>
        <v>16</v>
      </c>
      <c r="J9" s="40">
        <f>SUM('Приложение 2'!M56:M80)/SUM('Приложение 2'!H56:H80)*100</f>
        <v>100</v>
      </c>
      <c r="K9" s="37">
        <v>4</v>
      </c>
      <c r="L9" s="37">
        <f>IF(G9-K9=F9,"",G9-K9-F9)</f>
      </c>
      <c r="M9" s="37">
        <f>IF(G9=F9,"",G9-F9)</f>
        <v>4</v>
      </c>
      <c r="N9" s="40"/>
      <c r="O9" s="40"/>
    </row>
    <row r="10" spans="1:15" ht="18.75">
      <c r="A10" s="37">
        <v>3</v>
      </c>
      <c r="B10" s="38" t="s">
        <v>90</v>
      </c>
      <c r="C10" s="37"/>
      <c r="D10" s="39"/>
      <c r="E10" s="39"/>
      <c r="F10" s="37"/>
      <c r="G10" s="37">
        <v>4</v>
      </c>
      <c r="H10" s="37"/>
      <c r="I10" s="39"/>
      <c r="J10" s="40"/>
      <c r="K10" s="37">
        <v>4</v>
      </c>
      <c r="L10" s="37"/>
      <c r="M10" s="37">
        <f>IF(G10=F10,"",G10-F10)</f>
        <v>4</v>
      </c>
      <c r="N10" s="40"/>
      <c r="O10" s="41"/>
    </row>
    <row r="11" spans="1:15" ht="18.75">
      <c r="A11" s="37"/>
      <c r="B11" s="42" t="s">
        <v>45</v>
      </c>
      <c r="C11" s="43">
        <f>SUM(C8:C10)</f>
        <v>162</v>
      </c>
      <c r="D11" s="43">
        <f>SUM(D8:D10)</f>
        <v>17</v>
      </c>
      <c r="E11" s="43">
        <f>SUM(E8:E10)</f>
        <v>16</v>
      </c>
      <c r="F11" s="43">
        <f>SUM(F8:F10)</f>
        <v>32</v>
      </c>
      <c r="G11" s="43">
        <f>SUM(G8:G10)</f>
        <v>43</v>
      </c>
      <c r="H11" s="43"/>
      <c r="I11" s="43">
        <f>SUM(I8:I10)</f>
        <v>32</v>
      </c>
      <c r="J11" s="43"/>
      <c r="K11" s="43">
        <f>SUM(K8:K10)</f>
        <v>11</v>
      </c>
      <c r="L11" s="43">
        <f>SUM(L8:L10)</f>
        <v>0</v>
      </c>
      <c r="M11" s="43">
        <f>SUM(M8:M10)</f>
        <v>11</v>
      </c>
      <c r="N11" s="47"/>
      <c r="O11" s="46"/>
    </row>
  </sheetData>
  <sheetProtection/>
  <mergeCells count="17">
    <mergeCell ref="O3:O6"/>
    <mergeCell ref="M3:M6"/>
    <mergeCell ref="G4:G6"/>
    <mergeCell ref="C4:C6"/>
    <mergeCell ref="D4:D6"/>
    <mergeCell ref="F4:F6"/>
    <mergeCell ref="L3:L6"/>
    <mergeCell ref="E4:E6"/>
    <mergeCell ref="H4:H6"/>
    <mergeCell ref="C3:H3"/>
    <mergeCell ref="A1:O1"/>
    <mergeCell ref="A3:A6"/>
    <mergeCell ref="B3:B6"/>
    <mergeCell ref="I3:I6"/>
    <mergeCell ref="J3:J6"/>
    <mergeCell ref="K3:K6"/>
    <mergeCell ref="N3:N6"/>
  </mergeCells>
  <printOptions horizontalCentered="1"/>
  <pageMargins left="0.71" right="0.64" top="0.55" bottom="0.63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2014-09-08T09:38:04Z</cp:lastPrinted>
  <dcterms:created xsi:type="dcterms:W3CDTF">2010-10-11T12:57:59Z</dcterms:created>
  <dcterms:modified xsi:type="dcterms:W3CDTF">2014-09-08T09:38:27Z</dcterms:modified>
  <cp:category/>
  <cp:version/>
  <cp:contentType/>
  <cp:contentStatus/>
</cp:coreProperties>
</file>